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7" activeTab="0"/>
  </bookViews>
  <sheets>
    <sheet name="Barmouth-Caernarfon" sheetId="1" r:id="rId1"/>
    <sheet name="Caernarfon-Whitehaven" sheetId="2" r:id="rId2"/>
    <sheet name="Whitehaven-Fort William" sheetId="3" r:id="rId3"/>
    <sheet name="Race Totals" sheetId="4" r:id="rId4"/>
    <sheet name="Print results 2" sheetId="5" r:id="rId5"/>
    <sheet name="Print results" sheetId="6" r:id="rId6"/>
  </sheets>
  <definedNames/>
  <calcPr fullCalcOnLoad="1"/>
</workbook>
</file>

<file path=xl/comments1.xml><?xml version="1.0" encoding="utf-8"?>
<comments xmlns="http://schemas.openxmlformats.org/spreadsheetml/2006/main">
  <authors>
    <author/>
  </authors>
  <commentList>
    <comment ref="K9" authorId="0">
      <text>
        <r>
          <rPr>
            <sz val="10"/>
            <rFont val="Arial"/>
            <family val="2"/>
          </rPr>
          <t xml:space="preserve">Time runners reporst to Caernarfon Marshals
</t>
        </r>
      </text>
    </comment>
    <comment ref="N9" authorId="0">
      <text>
        <r>
          <rPr>
            <sz val="10"/>
            <rFont val="Arial"/>
            <family val="2"/>
          </rPr>
          <t>Compulsory Kit Check</t>
        </r>
      </text>
    </comment>
    <comment ref="R9" authorId="0">
      <text>
        <r>
          <rPr>
            <sz val="10"/>
            <rFont val="Arial"/>
            <family val="2"/>
          </rPr>
          <t>Time runners return to marshals</t>
        </r>
      </text>
    </comment>
  </commentList>
</comments>
</file>

<file path=xl/comments2.xml><?xml version="1.0" encoding="utf-8"?>
<comments xmlns="http://schemas.openxmlformats.org/spreadsheetml/2006/main">
  <authors>
    <author/>
  </authors>
  <commentList>
    <comment ref="K8" authorId="0">
      <text>
        <r>
          <rPr>
            <sz val="10"/>
            <rFont val="Arial"/>
            <family val="2"/>
          </rPr>
          <t>Cross transit time recorded by lock keepers</t>
        </r>
      </text>
    </comment>
    <comment ref="N8" authorId="0">
      <text>
        <r>
          <rPr>
            <sz val="10"/>
            <rFont val="Arial"/>
            <family val="2"/>
          </rPr>
          <t>Time from boat crossing  transit to runners  depart Marshals</t>
        </r>
      </text>
    </comment>
    <comment ref="Q8" authorId="0">
      <text>
        <r>
          <rPr>
            <sz val="10"/>
            <rFont val="Arial"/>
            <family val="2"/>
          </rPr>
          <t>Time runners depart Marshals</t>
        </r>
      </text>
    </comment>
    <comment ref="V8" authorId="0">
      <text>
        <r>
          <rPr>
            <sz val="10"/>
            <rFont val="Arial"/>
            <family val="2"/>
          </rPr>
          <t>Time runners return to Marshals</t>
        </r>
      </text>
    </comment>
    <comment ref="X8" authorId="0">
      <text>
        <r>
          <rPr>
            <sz val="10"/>
            <rFont val="Arial"/>
            <family val="2"/>
          </rPr>
          <t>Time between runners return to Marshals and boat leaves lock</t>
        </r>
      </text>
    </comment>
    <comment ref="AA8" authorId="0">
      <text>
        <r>
          <rPr>
            <sz val="10"/>
            <rFont val="Arial"/>
            <family val="2"/>
          </rPr>
          <t xml:space="preserve">Time boat leaves lock. </t>
        </r>
      </text>
    </comment>
  </commentList>
</comments>
</file>

<file path=xl/comments3.xml><?xml version="1.0" encoding="utf-8"?>
<comments xmlns="http://schemas.openxmlformats.org/spreadsheetml/2006/main">
  <authors>
    <author/>
  </authors>
  <commentList>
    <comment ref="K7" authorId="0">
      <text>
        <r>
          <rPr>
            <sz val="10"/>
            <rFont val="Arial"/>
            <family val="2"/>
          </rPr>
          <t>Arr FW marshals</t>
        </r>
      </text>
    </comment>
  </commentList>
</comments>
</file>

<file path=xl/sharedStrings.xml><?xml version="1.0" encoding="utf-8"?>
<sst xmlns="http://schemas.openxmlformats.org/spreadsheetml/2006/main" count="267" uniqueCount="101">
  <si>
    <t>Date entry format DD/MM/YYYY HH:MM</t>
  </si>
  <si>
    <t>BARMOUTH to CAERNARFON</t>
  </si>
  <si>
    <r>
      <t>First Sailing Leg</t>
    </r>
    <r>
      <rPr>
        <sz val="10"/>
        <rFont val="Arial"/>
        <family val="2"/>
      </rPr>
      <t xml:space="preserve"> . </t>
    </r>
    <r>
      <rPr>
        <sz val="10"/>
        <color indexed="8"/>
        <rFont val="Arial"/>
        <family val="2"/>
      </rPr>
      <t>From the start gun to the time the runners check in to the marshals at Caernarfon. The entire time multiplied by the IOR rating gives the adjusted race time.</t>
    </r>
  </si>
  <si>
    <r>
      <t>Five minute compulsory delay</t>
    </r>
    <r>
      <rPr>
        <b/>
        <sz val="13"/>
        <color indexed="8"/>
        <rFont val="Arial"/>
        <family val="2"/>
      </rPr>
      <t xml:space="preserve">. </t>
    </r>
    <r>
      <rPr>
        <sz val="10"/>
        <color indexed="8"/>
        <rFont val="Arial"/>
        <family val="2"/>
      </rPr>
      <t>Kit check. Time added to overall race time.</t>
    </r>
  </si>
  <si>
    <r>
      <t xml:space="preserve">Snowdon run. </t>
    </r>
    <r>
      <rPr>
        <sz val="10"/>
        <color indexed="8"/>
        <rFont val="Arial"/>
        <family val="2"/>
      </rPr>
      <t>Time between runners leaving Caernarfon marshals and returning to them.</t>
    </r>
  </si>
  <si>
    <r>
      <t>Note:</t>
    </r>
    <r>
      <rPr>
        <sz val="10"/>
        <rFont val="Arial"/>
        <family val="2"/>
      </rPr>
      <t xml:space="preserve"> </t>
    </r>
    <r>
      <rPr>
        <b/>
        <sz val="12"/>
        <rFont val="Arial"/>
        <family val="2"/>
      </rPr>
      <t xml:space="preserve"> Posted race positions can change when a later team completes a leg owing to handicapping.</t>
    </r>
    <r>
      <rPr>
        <sz val="10"/>
        <rFont val="Arial"/>
        <family val="2"/>
      </rPr>
      <t xml:space="preserve"> </t>
    </r>
  </si>
  <si>
    <t>Team Name</t>
  </si>
  <si>
    <t>IRC</t>
  </si>
  <si>
    <t xml:space="preserve">Start time </t>
  </si>
  <si>
    <t xml:space="preserve">Actual Sailing Time </t>
  </si>
  <si>
    <t xml:space="preserve">Corrected Sailing Time </t>
  </si>
  <si>
    <t>Arrive Caernarfon</t>
  </si>
  <si>
    <t>Basic Leg Posn</t>
  </si>
  <si>
    <t>Race Leg Posn</t>
  </si>
  <si>
    <t>Dead Time</t>
  </si>
  <si>
    <t>Snowdon Run Time</t>
  </si>
  <si>
    <t>End Snowdon Run</t>
  </si>
  <si>
    <t>Run Posn</t>
  </si>
  <si>
    <t>Sailing Time</t>
  </si>
  <si>
    <t>Sailing Posn</t>
  </si>
  <si>
    <t>Hcap time</t>
  </si>
  <si>
    <t>Hcap Posn</t>
  </si>
  <si>
    <t>Run Time</t>
  </si>
  <si>
    <t>D</t>
  </si>
  <si>
    <t>H</t>
  </si>
  <si>
    <t>M</t>
  </si>
  <si>
    <t>H    M</t>
  </si>
  <si>
    <t>APARITO DIGITAL HEALTH</t>
  </si>
  <si>
    <t>Arup &amp; Over - Retired</t>
  </si>
  <si>
    <t xml:space="preserve">   </t>
  </si>
  <si>
    <t>lLIFEINMOTION TEAM</t>
  </si>
  <si>
    <t>GO APE</t>
  </si>
  <si>
    <t>IF NOT NOW, THEN WHEN</t>
  </si>
  <si>
    <t>MISTRAL Retired</t>
  </si>
  <si>
    <t>MOBY JAY</t>
  </si>
  <si>
    <t>PURE ATTITUDE</t>
  </si>
  <si>
    <t>RHO, RUN &amp; SAIL</t>
  </si>
  <si>
    <t>SAIL 4 CANCER</t>
  </si>
  <si>
    <t>SEA CAMELS</t>
  </si>
  <si>
    <t>SOUTC</t>
  </si>
  <si>
    <t>Team Excellence - Retired</t>
  </si>
  <si>
    <t>TEAM TOOT TOOT</t>
  </si>
  <si>
    <t>WIGHT ROSE</t>
  </si>
  <si>
    <t>WHITE CLOUDS</t>
  </si>
  <si>
    <t>CAERNARFON to WHITEHAVEN</t>
  </si>
  <si>
    <r>
      <t xml:space="preserve">Second Sailing Leg. </t>
    </r>
    <r>
      <rPr>
        <sz val="10"/>
        <color indexed="8"/>
        <rFont val="Verdana"/>
        <family val="2"/>
      </rPr>
      <t>The time runners return to the Caernarfon Marshals to the time boats cross the transit off Whitehaven. Total time multiplied by IOR rating gives the adjusted race time.</t>
    </r>
  </si>
  <si>
    <r>
      <t xml:space="preserve">Dead Time. </t>
    </r>
    <r>
      <rPr>
        <sz val="10"/>
        <color indexed="8"/>
        <rFont val="Verdana"/>
        <family val="2"/>
      </rPr>
      <t>Time boats cross the transit at Whitehaven to runners leaving the marshals. This includes the compulsory five minute kit check. The whole period is added to the overall race time.</t>
    </r>
  </si>
  <si>
    <r>
      <t xml:space="preserve">Scafell run. </t>
    </r>
    <r>
      <rPr>
        <sz val="10"/>
        <color indexed="8"/>
        <rFont val="Verdana"/>
        <family val="2"/>
      </rPr>
      <t>Time between runners leaving Whithaven marshals and returning to them, minus five minute compulsory stop during run. Run time plus stop time added to the overall race time.</t>
    </r>
  </si>
  <si>
    <r>
      <t xml:space="preserve">Dead Time. </t>
    </r>
    <r>
      <rPr>
        <sz val="10"/>
        <color indexed="8"/>
        <rFont val="Verdana"/>
        <family val="2"/>
      </rPr>
      <t>The time between runners returning to marshals and boat leaving Whitehaven lock. Time added to overall race time.</t>
    </r>
  </si>
  <si>
    <r>
      <t>Note:</t>
    </r>
    <r>
      <rPr>
        <sz val="10"/>
        <color indexed="8"/>
        <rFont val="Arial"/>
        <family val="2"/>
      </rPr>
      <t xml:space="preserve"> </t>
    </r>
    <r>
      <rPr>
        <b/>
        <sz val="12"/>
        <color indexed="8"/>
        <rFont val="Arial"/>
        <family val="2"/>
      </rPr>
      <t xml:space="preserve"> Posted race positions can change when a later team completes a leg owing to handicapping.</t>
    </r>
    <r>
      <rPr>
        <sz val="10"/>
        <color indexed="8"/>
        <rFont val="Arial"/>
        <family val="2"/>
      </rPr>
      <t xml:space="preserve"> </t>
    </r>
  </si>
  <si>
    <t>Start Sailing Leg</t>
  </si>
  <si>
    <t>Arr Whitehaven</t>
  </si>
  <si>
    <t>BasicLeg Posn</t>
  </si>
  <si>
    <t>Dead time</t>
  </si>
  <si>
    <t>Start Sca Fell Run</t>
  </si>
  <si>
    <t>Sca Fell Run Time</t>
  </si>
  <si>
    <t>Dead time on run</t>
  </si>
  <si>
    <t>End Sca Fell Run</t>
  </si>
  <si>
    <t>Dept Whitehaven</t>
  </si>
  <si>
    <t xml:space="preserve">D </t>
  </si>
  <si>
    <t>H   M</t>
  </si>
  <si>
    <t>WHITEHAVEN to FORT WILLIAM</t>
  </si>
  <si>
    <r>
      <t xml:space="preserve">Third sailing leg. </t>
    </r>
    <r>
      <rPr>
        <sz val="10"/>
        <color indexed="8"/>
        <rFont val="Verdana"/>
        <family val="2"/>
      </rPr>
      <t>From the time a boat leaves Whitehaven lock to the time the runners check in to the Marshals at Fort William. The entire time is multiplied by the IOR rating to get the adjusted race time.</t>
    </r>
  </si>
  <si>
    <r>
      <t>Five minute compulsory delay.</t>
    </r>
    <r>
      <rPr>
        <sz val="10"/>
        <color indexed="8"/>
        <rFont val="Verdana"/>
        <family val="2"/>
      </rPr>
      <t xml:space="preserve"> Kit check. Time added to overall race time.</t>
    </r>
  </si>
  <si>
    <r>
      <t xml:space="preserve">BenNevis Run. </t>
    </r>
    <r>
      <rPr>
        <sz val="10"/>
        <color indexed="8"/>
        <rFont val="Verdana"/>
        <family val="2"/>
      </rPr>
      <t>Time between runners leaving Fort William marshals and crossing the race finish line.</t>
    </r>
  </si>
  <si>
    <r>
      <t>Note:</t>
    </r>
    <r>
      <rPr>
        <sz val="10"/>
        <color indexed="8"/>
        <rFont val="Arial"/>
        <family val="2"/>
      </rPr>
      <t xml:space="preserve"> </t>
    </r>
    <r>
      <rPr>
        <b/>
        <sz val="12"/>
        <color indexed="8"/>
        <rFont val="Arial"/>
        <family val="2"/>
      </rPr>
      <t xml:space="preserve"> Posted race positions can change when a later team completes a leg owing to handicapping.</t>
    </r>
  </si>
  <si>
    <t>Arrive Fort William</t>
  </si>
  <si>
    <t>Ben Nevis Run Time</t>
  </si>
  <si>
    <t>End of Race</t>
  </si>
  <si>
    <t xml:space="preserve">  H   M</t>
  </si>
  <si>
    <t>OVERALL TOTALS AND RESULTS</t>
  </si>
  <si>
    <t>The winner is the boat with the shortest overall race time, which is the total elapsed time adjusted by multiplying each of the defined sailing legs by the IOR handicap. Short parts of the sailing legs will be under engine but in order to simplify the race these will be included in the handicap, as indeed will any time spent rowing or kedging.  The race can not be handicapped exactly as an ordinary offshore race and this has not been attempted. The dead time in Whitehaven and the brief stops for kit checks are not included in any running or sailing leg but are included in the total race time.</t>
  </si>
  <si>
    <t>NOTE. Final race positions may change until the last boat completes the final run.</t>
  </si>
  <si>
    <t>Accumulated Sailing Totals</t>
  </si>
  <si>
    <t>Accumulated Run Totals</t>
  </si>
  <si>
    <t>Accumulated Dead Time</t>
  </si>
  <si>
    <t>Accumulated Total Time</t>
  </si>
  <si>
    <t>Actual Time</t>
  </si>
  <si>
    <t>Basic Posn</t>
  </si>
  <si>
    <t>Time Corrected for Handicap</t>
  </si>
  <si>
    <t>Race Posn</t>
  </si>
  <si>
    <t>Time</t>
  </si>
  <si>
    <t>Posn</t>
  </si>
  <si>
    <t>Overall Time Uncorrected</t>
  </si>
  <si>
    <r>
      <t xml:space="preserve">         </t>
    </r>
    <r>
      <rPr>
        <sz val="10"/>
        <rFont val="Arial"/>
        <family val="2"/>
      </rPr>
      <t xml:space="preserve"> Posn</t>
    </r>
  </si>
  <si>
    <t>Total Handicap Race Time</t>
  </si>
  <si>
    <t>Overall Time</t>
  </si>
  <si>
    <t>Overall Posn</t>
  </si>
  <si>
    <t>H cap Time</t>
  </si>
  <si>
    <t>H cap posn</t>
  </si>
  <si>
    <t>Sailin tot</t>
  </si>
  <si>
    <t>posn</t>
  </si>
  <si>
    <t>hcap sail</t>
  </si>
  <si>
    <t>run tot</t>
  </si>
  <si>
    <r>
      <t>Note:</t>
    </r>
    <r>
      <rPr>
        <sz val="10"/>
        <rFont val="Arial"/>
        <family val="2"/>
      </rPr>
      <t xml:space="preserve"> </t>
    </r>
    <r>
      <rPr>
        <b/>
        <sz val="10"/>
        <rFont val="Arial"/>
        <family val="2"/>
      </rPr>
      <t xml:space="preserve"> Posted race positions can change when a later team completes a leg owing to handicapping.</t>
    </r>
    <r>
      <rPr>
        <sz val="10"/>
        <rFont val="Arial"/>
        <family val="2"/>
      </rPr>
      <t xml:space="preserve"> </t>
    </r>
  </si>
  <si>
    <t>ACCUMULATED TIMES</t>
  </si>
  <si>
    <t>Total Race time is the total of the handicaped sailing time plus the run time plus the dead time which is not shown here.</t>
  </si>
  <si>
    <t xml:space="preserve">Note:  Posted race positions can change when a later team completes a leg owing to handicapping. </t>
  </si>
  <si>
    <t>Total Sailing Time Corrected for Handicap</t>
  </si>
  <si>
    <t>Total Accumulated Run Time</t>
  </si>
  <si>
    <t>Total Handicaped Race Time</t>
  </si>
</sst>
</file>

<file path=xl/styles.xml><?xml version="1.0" encoding="utf-8"?>
<styleSheet xmlns="http://schemas.openxmlformats.org/spreadsheetml/2006/main">
  <numFmts count="11">
    <numFmt numFmtId="164" formatCode="GENERAL"/>
    <numFmt numFmtId="165" formatCode="DD\:HH:MM"/>
    <numFmt numFmtId="166" formatCode="MM/YY"/>
    <numFmt numFmtId="167" formatCode="#,##0"/>
    <numFmt numFmtId="168" formatCode="DD/MM\ HHMM"/>
    <numFmt numFmtId="169" formatCode="0"/>
    <numFmt numFmtId="170" formatCode="#,##0;\-#,##0"/>
    <numFmt numFmtId="171" formatCode="HH&quot;  &quot;MM"/>
    <numFmt numFmtId="172" formatCode="HH:MM:SS"/>
    <numFmt numFmtId="173" formatCode="HH\ MM"/>
    <numFmt numFmtId="174" formatCode="&quot;TRUE&quot;;&quot;TRUE&quot;;&quot;FALSE&quot;"/>
  </numFmts>
  <fonts count="36">
    <font>
      <sz val="10"/>
      <name val="Arial"/>
      <family val="2"/>
    </font>
    <font>
      <sz val="10"/>
      <name val="Mangal"/>
      <family val="2"/>
    </font>
    <font>
      <sz val="10"/>
      <color indexed="9"/>
      <name val="Arial"/>
      <family val="2"/>
    </font>
    <font>
      <sz val="10"/>
      <color indexed="44"/>
      <name val="Arial"/>
      <family val="2"/>
    </font>
    <font>
      <b/>
      <sz val="13"/>
      <color indexed="25"/>
      <name val="Arial"/>
      <family val="2"/>
    </font>
    <font>
      <b/>
      <sz val="8"/>
      <color indexed="25"/>
      <name val="Arial"/>
      <family val="2"/>
    </font>
    <font>
      <b/>
      <sz val="14"/>
      <name val="Arial"/>
      <family val="2"/>
    </font>
    <font>
      <sz val="14"/>
      <name val="Arial"/>
      <family val="2"/>
    </font>
    <font>
      <b/>
      <sz val="12"/>
      <name val="Arial"/>
      <family val="2"/>
    </font>
    <font>
      <sz val="10"/>
      <color indexed="8"/>
      <name val="Arial"/>
      <family val="2"/>
    </font>
    <font>
      <b/>
      <sz val="12"/>
      <color indexed="8"/>
      <name val="Arial"/>
      <family val="2"/>
    </font>
    <font>
      <b/>
      <sz val="13"/>
      <color indexed="8"/>
      <name val="Arial"/>
      <family val="2"/>
    </font>
    <font>
      <sz val="10"/>
      <color indexed="10"/>
      <name val="Arial"/>
      <family val="2"/>
    </font>
    <font>
      <sz val="10"/>
      <color indexed="12"/>
      <name val="Arial"/>
      <family val="2"/>
    </font>
    <font>
      <sz val="10"/>
      <color indexed="62"/>
      <name val="Arial"/>
      <family val="2"/>
    </font>
    <font>
      <sz val="12"/>
      <name val="Arial"/>
      <family val="2"/>
    </font>
    <font>
      <sz val="10"/>
      <name val="Verdana"/>
      <family val="2"/>
    </font>
    <font>
      <b/>
      <sz val="12"/>
      <name val="Verdana"/>
      <family val="2"/>
    </font>
    <font>
      <sz val="10"/>
      <color indexed="8"/>
      <name val="Verdana"/>
      <family val="2"/>
    </font>
    <font>
      <sz val="10"/>
      <color indexed="9"/>
      <name val="Verdana"/>
      <family val="2"/>
    </font>
    <font>
      <b/>
      <sz val="12"/>
      <color indexed="8"/>
      <name val="Verdana"/>
      <family val="2"/>
    </font>
    <font>
      <sz val="9"/>
      <name val="Arial"/>
      <family val="2"/>
    </font>
    <font>
      <b/>
      <sz val="13"/>
      <color indexed="53"/>
      <name val="Arial"/>
      <family val="2"/>
    </font>
    <font>
      <sz val="16"/>
      <name val="Arial"/>
      <family val="2"/>
    </font>
    <font>
      <b/>
      <sz val="11"/>
      <color indexed="8"/>
      <name val="Verdana"/>
      <family val="2"/>
    </font>
    <font>
      <sz val="4"/>
      <name val="Arial"/>
      <family val="2"/>
    </font>
    <font>
      <sz val="14"/>
      <color indexed="25"/>
      <name val="Arial"/>
      <family val="2"/>
    </font>
    <font>
      <b/>
      <sz val="10"/>
      <color indexed="10"/>
      <name val="Arial"/>
      <family val="2"/>
    </font>
    <font>
      <b/>
      <sz val="14"/>
      <color indexed="10"/>
      <name val="Arial"/>
      <family val="2"/>
    </font>
    <font>
      <sz val="10"/>
      <color indexed="16"/>
      <name val="Arial"/>
      <family val="2"/>
    </font>
    <font>
      <b/>
      <sz val="10"/>
      <name val="Arial"/>
      <family val="2"/>
    </font>
    <font>
      <b/>
      <sz val="9"/>
      <name val="Arial"/>
      <family val="2"/>
    </font>
    <font>
      <b/>
      <sz val="10"/>
      <color indexed="25"/>
      <name val="Arial"/>
      <family val="2"/>
    </font>
    <font>
      <sz val="8"/>
      <color indexed="8"/>
      <name val="Arial"/>
      <family val="2"/>
    </font>
    <font>
      <sz val="8"/>
      <name val="Arial"/>
      <family val="2"/>
    </font>
    <font>
      <b/>
      <sz val="8"/>
      <name val="Arial"/>
      <family val="2"/>
    </font>
  </fonts>
  <fills count="13">
    <fill>
      <patternFill/>
    </fill>
    <fill>
      <patternFill patternType="gray125"/>
    </fill>
    <fill>
      <patternFill patternType="solid">
        <fgColor indexed="9"/>
        <bgColor indexed="64"/>
      </patternFill>
    </fill>
    <fill>
      <patternFill patternType="solid">
        <fgColor indexed="27"/>
        <bgColor indexed="64"/>
      </patternFill>
    </fill>
    <fill>
      <patternFill patternType="solid">
        <fgColor indexed="41"/>
        <bgColor indexed="64"/>
      </patternFill>
    </fill>
    <fill>
      <patternFill patternType="solid">
        <fgColor indexed="31"/>
        <bgColor indexed="64"/>
      </patternFill>
    </fill>
    <fill>
      <patternFill patternType="solid">
        <fgColor indexed="50"/>
        <bgColor indexed="64"/>
      </patternFill>
    </fill>
    <fill>
      <patternFill patternType="solid">
        <fgColor indexed="8"/>
        <bgColor indexed="64"/>
      </patternFill>
    </fill>
    <fill>
      <patternFill patternType="solid">
        <fgColor indexed="26"/>
        <bgColor indexed="64"/>
      </patternFill>
    </fill>
    <fill>
      <patternFill patternType="solid">
        <fgColor indexed="12"/>
        <bgColor indexed="64"/>
      </patternFill>
    </fill>
    <fill>
      <patternFill patternType="solid">
        <fgColor indexed="62"/>
        <bgColor indexed="64"/>
      </patternFill>
    </fill>
    <fill>
      <patternFill patternType="solid">
        <fgColor indexed="43"/>
        <bgColor indexed="64"/>
      </patternFill>
    </fill>
    <fill>
      <patternFill patternType="solid">
        <fgColor indexed="13"/>
        <bgColor indexed="64"/>
      </patternFill>
    </fill>
  </fills>
  <borders count="46">
    <border>
      <left/>
      <right/>
      <top/>
      <bottom/>
      <diagonal/>
    </border>
    <border>
      <left style="thin">
        <color indexed="8"/>
      </left>
      <right style="thin">
        <color indexed="8"/>
      </right>
      <top style="thin">
        <color indexed="8"/>
      </top>
      <bottom style="thin">
        <color indexed="8"/>
      </bottom>
    </border>
    <border>
      <left style="thick">
        <color indexed="8"/>
      </left>
      <right style="thick">
        <color indexed="8"/>
      </right>
      <top style="thick">
        <color indexed="8"/>
      </top>
      <bottom>
        <color indexed="63"/>
      </bottom>
    </border>
    <border>
      <left style="thick">
        <color indexed="8"/>
      </left>
      <right style="thick">
        <color indexed="8"/>
      </right>
      <top>
        <color indexed="63"/>
      </top>
      <bottom>
        <color indexed="63"/>
      </bottom>
    </border>
    <border>
      <left style="thick">
        <color indexed="8"/>
      </left>
      <right style="thick">
        <color indexed="8"/>
      </right>
      <top>
        <color indexed="63"/>
      </top>
      <bottom style="thick">
        <color indexed="8"/>
      </bottom>
    </border>
    <border>
      <left style="thick">
        <color indexed="8"/>
      </left>
      <right style="hair">
        <color indexed="8"/>
      </right>
      <top style="thick">
        <color indexed="8"/>
      </top>
      <bottom>
        <color indexed="63"/>
      </bottom>
    </border>
    <border>
      <left style="hair">
        <color indexed="8"/>
      </left>
      <right style="hair">
        <color indexed="8"/>
      </right>
      <top style="thick">
        <color indexed="8"/>
      </top>
      <bottom>
        <color indexed="63"/>
      </bottom>
    </border>
    <border>
      <left style="hair">
        <color indexed="8"/>
      </left>
      <right>
        <color indexed="63"/>
      </right>
      <top style="thick">
        <color indexed="8"/>
      </top>
      <bottom>
        <color indexed="63"/>
      </bottom>
    </border>
    <border>
      <left>
        <color indexed="63"/>
      </left>
      <right>
        <color indexed="63"/>
      </right>
      <top style="thick">
        <color indexed="8"/>
      </top>
      <bottom>
        <color indexed="63"/>
      </bottom>
    </border>
    <border>
      <left>
        <color indexed="63"/>
      </left>
      <right style="thick">
        <color indexed="8"/>
      </right>
      <top style="thick">
        <color indexed="8"/>
      </top>
      <bottom>
        <color indexed="63"/>
      </bottom>
    </border>
    <border>
      <left style="thick">
        <color indexed="8"/>
      </left>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color indexed="63"/>
      </right>
      <top>
        <color indexed="63"/>
      </top>
      <bottom>
        <color indexed="63"/>
      </bottom>
    </border>
    <border>
      <left style="thick">
        <color indexed="8"/>
      </left>
      <right>
        <color indexed="63"/>
      </right>
      <top>
        <color indexed="63"/>
      </top>
      <bottom>
        <color indexed="63"/>
      </bottom>
    </border>
    <border>
      <left>
        <color indexed="63"/>
      </left>
      <right style="thick">
        <color indexed="8"/>
      </right>
      <top>
        <color indexed="63"/>
      </top>
      <bottom>
        <color indexed="63"/>
      </bottom>
    </border>
    <border>
      <left style="thick">
        <color indexed="8"/>
      </left>
      <right>
        <color indexed="63"/>
      </right>
      <top>
        <color indexed="63"/>
      </top>
      <bottom style="thick">
        <color indexed="8"/>
      </bottom>
    </border>
    <border>
      <left>
        <color indexed="63"/>
      </left>
      <right>
        <color indexed="63"/>
      </right>
      <top>
        <color indexed="63"/>
      </top>
      <bottom style="thick">
        <color indexed="8"/>
      </bottom>
    </border>
    <border>
      <left>
        <color indexed="63"/>
      </left>
      <right style="thick">
        <color indexed="8"/>
      </right>
      <top>
        <color indexed="63"/>
      </top>
      <bottom style="thick">
        <color indexed="8"/>
      </bottom>
    </border>
    <border>
      <left style="thick">
        <color indexed="8"/>
      </left>
      <right>
        <color indexed="63"/>
      </right>
      <top style="thick">
        <color indexed="8"/>
      </top>
      <bottom>
        <color indexed="63"/>
      </bottom>
    </border>
    <border>
      <left style="thick">
        <color indexed="25"/>
      </left>
      <right style="thick">
        <color indexed="25"/>
      </right>
      <top style="thick">
        <color indexed="25"/>
      </top>
      <bottom>
        <color indexed="63"/>
      </bottom>
    </border>
    <border>
      <left style="thick">
        <color indexed="25"/>
      </left>
      <right style="thick">
        <color indexed="25"/>
      </right>
      <top>
        <color indexed="63"/>
      </top>
      <bottom>
        <color indexed="63"/>
      </bottom>
    </border>
    <border>
      <left style="thick">
        <color indexed="25"/>
      </left>
      <right style="thick">
        <color indexed="25"/>
      </right>
      <top>
        <color indexed="63"/>
      </top>
      <bottom style="thick">
        <color indexed="25"/>
      </bottom>
    </border>
    <border>
      <left style="thick">
        <color indexed="8"/>
      </left>
      <right style="thick">
        <color indexed="8"/>
      </right>
      <top style="thick">
        <color indexed="8"/>
      </top>
      <bottom style="thick">
        <color indexed="8"/>
      </bottom>
    </border>
    <border>
      <left style="thick">
        <color indexed="8"/>
      </left>
      <right style="thin">
        <color indexed="8"/>
      </right>
      <top style="thick">
        <color indexed="8"/>
      </top>
      <bottom>
        <color indexed="63"/>
      </bottom>
    </border>
    <border>
      <left style="thin">
        <color indexed="8"/>
      </left>
      <right style="thin">
        <color indexed="8"/>
      </right>
      <top style="thick">
        <color indexed="8"/>
      </top>
      <bottom>
        <color indexed="63"/>
      </bottom>
    </border>
    <border>
      <left style="thin">
        <color indexed="8"/>
      </left>
      <right style="thick">
        <color indexed="8"/>
      </right>
      <top style="thick">
        <color indexed="8"/>
      </top>
      <bottom>
        <color indexed="63"/>
      </bottom>
    </border>
    <border>
      <left style="thin">
        <color indexed="8"/>
      </left>
      <right style="thin">
        <color indexed="8"/>
      </right>
      <top>
        <color indexed="63"/>
      </top>
      <bottom>
        <color indexed="63"/>
      </bottom>
    </border>
    <border>
      <left style="thick">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8"/>
      </left>
      <right style="thin">
        <color indexed="8"/>
      </right>
      <top style="thin">
        <color indexed="8"/>
      </top>
      <bottom style="thick">
        <color indexed="8"/>
      </bottom>
    </border>
    <border>
      <left style="thin">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style="thick">
        <color indexed="8"/>
      </left>
      <right style="thick">
        <color indexed="8"/>
      </right>
      <top style="thick">
        <color indexed="8"/>
      </top>
      <bottom style="thin">
        <color indexed="8"/>
      </bottom>
    </border>
    <border>
      <left style="thick">
        <color indexed="8"/>
      </left>
      <right style="thick">
        <color indexed="8"/>
      </right>
      <top style="thin">
        <color indexed="8"/>
      </top>
      <bottom>
        <color indexed="63"/>
      </bottom>
    </border>
    <border>
      <left>
        <color indexed="63"/>
      </left>
      <right style="thin">
        <color indexed="8"/>
      </right>
      <top style="thick">
        <color indexed="8"/>
      </top>
      <bottom>
        <color indexed="63"/>
      </bottom>
    </border>
    <border>
      <left style="thick">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style="thin">
        <color indexed="8"/>
      </right>
      <top style="thick">
        <color indexed="8"/>
      </top>
      <bottom style="hair">
        <color indexed="8"/>
      </bottom>
    </border>
    <border>
      <left style="thin">
        <color indexed="8"/>
      </left>
      <right style="thin">
        <color indexed="8"/>
      </right>
      <top style="thick">
        <color indexed="8"/>
      </top>
      <bottom style="hair">
        <color indexed="8"/>
      </bottom>
    </border>
    <border>
      <left>
        <color indexed="63"/>
      </left>
      <right style="thick">
        <color indexed="8"/>
      </right>
      <top style="thick">
        <color indexed="8"/>
      </top>
      <bottom style="hair">
        <color indexed="8"/>
      </bottom>
    </border>
    <border>
      <left style="thick">
        <color indexed="8"/>
      </left>
      <right style="thin">
        <color indexed="8"/>
      </right>
      <top>
        <color indexed="63"/>
      </top>
      <bottom style="thin">
        <color indexed="8"/>
      </bottom>
    </border>
    <border>
      <left style="thin">
        <color indexed="8"/>
      </left>
      <right style="thin">
        <color indexed="8"/>
      </right>
      <top style="hair">
        <color indexed="8"/>
      </top>
      <bottom style="thin">
        <color indexed="8"/>
      </bottom>
    </border>
    <border>
      <left style="thin">
        <color indexed="8"/>
      </left>
      <right style="thin">
        <color indexed="8"/>
      </right>
      <top style="thin">
        <color indexed="8"/>
      </top>
      <bottom style="hair">
        <color indexed="8"/>
      </bottom>
    </border>
    <border>
      <left style="thick">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ck">
        <color indexed="8"/>
      </right>
      <top style="thin">
        <color indexed="8"/>
      </top>
      <bottom>
        <color indexed="63"/>
      </bottom>
    </border>
  </borders>
  <cellStyleXfs count="2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6" fontId="1" fillId="0" borderId="0" applyFill="0" applyBorder="0" applyAlignment="0" applyProtection="0"/>
    <xf numFmtId="164" fontId="2" fillId="0" borderId="0" applyNumberFormat="0" applyFill="0" applyBorder="0" applyAlignment="0" applyProtection="0"/>
    <xf numFmtId="164" fontId="3" fillId="0" borderId="0" applyNumberFormat="0" applyFill="0" applyBorder="0" applyAlignment="0" applyProtection="0"/>
  </cellStyleXfs>
  <cellXfs count="335">
    <xf numFmtId="164" fontId="0" fillId="0" borderId="0" xfId="0" applyAlignment="1">
      <alignment/>
    </xf>
    <xf numFmtId="164" fontId="4" fillId="0" borderId="0" xfId="0" applyFont="1" applyAlignment="1">
      <alignment horizontal="center"/>
    </xf>
    <xf numFmtId="164" fontId="2" fillId="0" borderId="0" xfId="0" applyFont="1" applyAlignment="1">
      <alignment/>
    </xf>
    <xf numFmtId="164" fontId="0" fillId="2" borderId="0" xfId="0" applyFill="1" applyAlignment="1" applyProtection="1">
      <alignment/>
      <protection hidden="1"/>
    </xf>
    <xf numFmtId="164" fontId="4" fillId="2" borderId="0" xfId="0" applyFont="1" applyFill="1" applyAlignment="1" applyProtection="1">
      <alignment horizontal="center"/>
      <protection hidden="1"/>
    </xf>
    <xf numFmtId="164" fontId="2" fillId="2" borderId="0" xfId="0" applyFont="1" applyFill="1" applyAlignment="1" applyProtection="1">
      <alignment/>
      <protection hidden="1"/>
    </xf>
    <xf numFmtId="164" fontId="2" fillId="2" borderId="0" xfId="0" applyFont="1" applyFill="1" applyAlignment="1">
      <alignment/>
    </xf>
    <xf numFmtId="164" fontId="5" fillId="2" borderId="1" xfId="0" applyFont="1" applyFill="1" applyBorder="1" applyAlignment="1" applyProtection="1">
      <alignment horizontal="center" vertical="center"/>
      <protection hidden="1"/>
    </xf>
    <xf numFmtId="164" fontId="6" fillId="2" borderId="0" xfId="0" applyFont="1" applyFill="1" applyAlignment="1" applyProtection="1">
      <alignment/>
      <protection hidden="1"/>
    </xf>
    <xf numFmtId="164" fontId="7" fillId="2" borderId="0" xfId="0" applyFont="1" applyFill="1" applyAlignment="1" applyProtection="1">
      <alignment/>
      <protection hidden="1"/>
    </xf>
    <xf numFmtId="164" fontId="0" fillId="2" borderId="0" xfId="0" applyFill="1" applyAlignment="1">
      <alignment/>
    </xf>
    <xf numFmtId="164" fontId="8" fillId="2" borderId="2" xfId="0" applyFont="1" applyFill="1" applyBorder="1" applyAlignment="1" applyProtection="1">
      <alignment horizontal="left" vertical="center" wrapText="1"/>
      <protection hidden="1"/>
    </xf>
    <xf numFmtId="164" fontId="10" fillId="2" borderId="3" xfId="0" applyFont="1" applyFill="1" applyBorder="1" applyAlignment="1" applyProtection="1">
      <alignment vertical="center"/>
      <protection hidden="1"/>
    </xf>
    <xf numFmtId="164" fontId="10" fillId="2" borderId="3" xfId="0" applyFont="1" applyFill="1" applyBorder="1" applyAlignment="1" applyProtection="1">
      <alignment horizontal="left" vertical="center"/>
      <protection hidden="1"/>
    </xf>
    <xf numFmtId="164" fontId="8" fillId="2" borderId="4" xfId="0" applyFont="1" applyFill="1" applyBorder="1" applyAlignment="1" applyProtection="1">
      <alignment horizontal="left" vertical="center" wrapText="1"/>
      <protection hidden="1"/>
    </xf>
    <xf numFmtId="164" fontId="0" fillId="2" borderId="0" xfId="0" applyFont="1" applyFill="1" applyAlignment="1" applyProtection="1">
      <alignment wrapText="1"/>
      <protection hidden="1"/>
    </xf>
    <xf numFmtId="164" fontId="12" fillId="2" borderId="5" xfId="0" applyFont="1" applyFill="1" applyBorder="1" applyAlignment="1" applyProtection="1">
      <alignment horizontal="center" wrapText="1"/>
      <protection hidden="1"/>
    </xf>
    <xf numFmtId="164" fontId="12" fillId="2" borderId="6" xfId="0" applyFont="1" applyFill="1" applyBorder="1" applyAlignment="1" applyProtection="1">
      <alignment horizontal="center" wrapText="1"/>
      <protection hidden="1"/>
    </xf>
    <xf numFmtId="164" fontId="12" fillId="2" borderId="7" xfId="0" applyFont="1" applyFill="1" applyBorder="1" applyAlignment="1" applyProtection="1">
      <alignment horizontal="center" wrapText="1"/>
      <protection hidden="1"/>
    </xf>
    <xf numFmtId="164" fontId="0" fillId="3" borderId="8" xfId="0" applyFont="1" applyFill="1" applyBorder="1" applyAlignment="1" applyProtection="1">
      <alignment horizontal="center" vertical="center" wrapText="1"/>
      <protection hidden="1"/>
    </xf>
    <xf numFmtId="164" fontId="0" fillId="4" borderId="8" xfId="0" applyFont="1" applyFill="1" applyBorder="1" applyAlignment="1" applyProtection="1">
      <alignment horizontal="center" vertical="center" wrapText="1"/>
      <protection hidden="1"/>
    </xf>
    <xf numFmtId="164" fontId="12" fillId="2" borderId="8" xfId="0" applyFont="1" applyFill="1" applyBorder="1" applyAlignment="1" applyProtection="1">
      <alignment horizontal="center" vertical="center" wrapText="1"/>
      <protection hidden="1"/>
    </xf>
    <xf numFmtId="164" fontId="0" fillId="3" borderId="2" xfId="0" applyFont="1" applyFill="1" applyBorder="1" applyAlignment="1" applyProtection="1">
      <alignment horizontal="center" vertical="center" wrapText="1"/>
      <protection hidden="1"/>
    </xf>
    <xf numFmtId="164" fontId="0" fillId="4" borderId="9" xfId="0" applyFont="1" applyFill="1" applyBorder="1" applyAlignment="1" applyProtection="1">
      <alignment horizontal="center" vertical="center" wrapText="1"/>
      <protection hidden="1"/>
    </xf>
    <xf numFmtId="164" fontId="9" fillId="5" borderId="8" xfId="0" applyFont="1" applyFill="1" applyBorder="1" applyAlignment="1" applyProtection="1">
      <alignment horizontal="center" wrapText="1"/>
      <protection hidden="1"/>
    </xf>
    <xf numFmtId="164" fontId="0" fillId="6" borderId="8" xfId="0" applyFont="1" applyFill="1" applyBorder="1" applyAlignment="1" applyProtection="1">
      <alignment horizontal="center" wrapText="1"/>
      <protection hidden="1"/>
    </xf>
    <xf numFmtId="164" fontId="12" fillId="2" borderId="9" xfId="0" applyFont="1" applyFill="1" applyBorder="1" applyAlignment="1" applyProtection="1">
      <alignment horizontal="center" vertical="center" wrapText="1"/>
      <protection hidden="1"/>
    </xf>
    <xf numFmtId="164" fontId="0" fillId="6" borderId="9" xfId="0" applyFont="1" applyFill="1" applyBorder="1" applyAlignment="1" applyProtection="1">
      <alignment horizontal="center" vertical="center" wrapText="1"/>
      <protection hidden="1"/>
    </xf>
    <xf numFmtId="164" fontId="4" fillId="2" borderId="9" xfId="0" applyFont="1" applyFill="1" applyBorder="1" applyAlignment="1" applyProtection="1">
      <alignment horizontal="center" vertical="center" wrapText="1"/>
      <protection hidden="1"/>
    </xf>
    <xf numFmtId="164" fontId="2" fillId="2" borderId="0" xfId="0" applyFont="1" applyFill="1" applyAlignment="1" applyProtection="1">
      <alignment horizontal="right" wrapText="1"/>
      <protection hidden="1"/>
    </xf>
    <xf numFmtId="164" fontId="2" fillId="2" borderId="0" xfId="0" applyFont="1" applyFill="1" applyAlignment="1">
      <alignment wrapText="1"/>
    </xf>
    <xf numFmtId="164" fontId="0" fillId="0" borderId="0" xfId="0" applyFont="1" applyAlignment="1">
      <alignment wrapText="1"/>
    </xf>
    <xf numFmtId="164" fontId="0" fillId="2" borderId="10" xfId="0" applyFont="1" applyFill="1" applyBorder="1" applyAlignment="1" applyProtection="1">
      <alignment wrapText="1"/>
      <protection hidden="1"/>
    </xf>
    <xf numFmtId="164" fontId="0" fillId="2" borderId="11" xfId="0" applyFont="1" applyFill="1" applyBorder="1" applyAlignment="1" applyProtection="1">
      <alignment wrapText="1"/>
      <protection hidden="1"/>
    </xf>
    <xf numFmtId="164" fontId="0" fillId="2" borderId="12" xfId="0" applyFont="1" applyFill="1" applyBorder="1" applyAlignment="1" applyProtection="1">
      <alignment wrapText="1"/>
      <protection hidden="1"/>
    </xf>
    <xf numFmtId="164" fontId="0" fillId="3" borderId="0" xfId="0" applyFont="1" applyFill="1" applyAlignment="1" applyProtection="1">
      <alignment horizontal="center" wrapText="1"/>
      <protection hidden="1"/>
    </xf>
    <xf numFmtId="164" fontId="0" fillId="4" borderId="0" xfId="0" applyFont="1" applyFill="1" applyAlignment="1" applyProtection="1">
      <alignment horizontal="center" wrapText="1"/>
      <protection hidden="1"/>
    </xf>
    <xf numFmtId="164" fontId="0" fillId="5" borderId="0" xfId="0" applyFont="1" applyFill="1" applyAlignment="1" applyProtection="1">
      <alignment horizontal="center" wrapText="1"/>
      <protection hidden="1"/>
    </xf>
    <xf numFmtId="164" fontId="0" fillId="6" borderId="0" xfId="0" applyFont="1" applyFill="1" applyAlignment="1" applyProtection="1">
      <alignment horizontal="center" wrapText="1"/>
      <protection hidden="1"/>
    </xf>
    <xf numFmtId="164" fontId="2" fillId="2" borderId="0" xfId="0" applyFont="1" applyFill="1" applyAlignment="1" applyProtection="1">
      <alignment wrapText="1"/>
      <protection hidden="1"/>
    </xf>
    <xf numFmtId="164" fontId="0" fillId="7" borderId="13" xfId="0" applyFont="1" applyFill="1" applyBorder="1" applyAlignment="1" applyProtection="1">
      <alignment wrapText="1"/>
      <protection hidden="1" locked="0"/>
    </xf>
    <xf numFmtId="164" fontId="0" fillId="7" borderId="0" xfId="0" applyFont="1" applyFill="1" applyBorder="1" applyAlignment="1" applyProtection="1">
      <alignment wrapText="1"/>
      <protection hidden="1" locked="0"/>
    </xf>
    <xf numFmtId="164" fontId="0" fillId="7" borderId="0" xfId="0" applyFont="1" applyFill="1" applyAlignment="1" applyProtection="1">
      <alignment horizontal="center" wrapText="1"/>
      <protection hidden="1"/>
    </xf>
    <xf numFmtId="164" fontId="0" fillId="7" borderId="0" xfId="0" applyFont="1" applyFill="1" applyAlignment="1" applyProtection="1">
      <alignment wrapText="1"/>
      <protection hidden="1" locked="0"/>
    </xf>
    <xf numFmtId="164" fontId="0" fillId="7" borderId="3" xfId="0" applyFont="1" applyFill="1" applyBorder="1" applyAlignment="1" applyProtection="1">
      <alignment wrapText="1"/>
      <protection hidden="1"/>
    </xf>
    <xf numFmtId="167" fontId="0" fillId="7" borderId="14" xfId="0" applyNumberFormat="1" applyFont="1" applyFill="1" applyBorder="1" applyAlignment="1" applyProtection="1">
      <alignment wrapText="1"/>
      <protection hidden="1"/>
    </xf>
    <xf numFmtId="164" fontId="0" fillId="7" borderId="0" xfId="0" applyFont="1" applyFill="1" applyAlignment="1" applyProtection="1">
      <alignment wrapText="1"/>
      <protection hidden="1"/>
    </xf>
    <xf numFmtId="164" fontId="0" fillId="7" borderId="14" xfId="0" applyFont="1" applyFill="1" applyBorder="1" applyAlignment="1" applyProtection="1">
      <alignment wrapText="1"/>
      <protection hidden="1" locked="0"/>
    </xf>
    <xf numFmtId="164" fontId="0" fillId="7" borderId="14" xfId="0" applyFont="1" applyFill="1" applyBorder="1" applyAlignment="1" applyProtection="1">
      <alignment wrapText="1"/>
      <protection hidden="1"/>
    </xf>
    <xf numFmtId="164" fontId="0" fillId="0" borderId="0" xfId="0" applyFont="1" applyAlignment="1" applyProtection="1">
      <alignment wrapText="1"/>
      <protection hidden="1"/>
    </xf>
    <xf numFmtId="164" fontId="12" fillId="2" borderId="13" xfId="0" applyFont="1" applyFill="1" applyBorder="1" applyAlignment="1" applyProtection="1">
      <alignment/>
      <protection locked="0"/>
    </xf>
    <xf numFmtId="164" fontId="12" fillId="2" borderId="11" xfId="0" applyFont="1" applyFill="1" applyBorder="1" applyAlignment="1" applyProtection="1">
      <alignment horizontal="center"/>
      <protection locked="0"/>
    </xf>
    <xf numFmtId="168" fontId="12" fillId="2" borderId="0" xfId="0" applyNumberFormat="1" applyFont="1" applyFill="1" applyAlignment="1" applyProtection="1">
      <alignment horizontal="center"/>
      <protection locked="0"/>
    </xf>
    <xf numFmtId="164" fontId="0" fillId="3" borderId="0" xfId="0" applyFill="1" applyAlignment="1" applyProtection="1">
      <alignment horizontal="center"/>
      <protection hidden="1"/>
    </xf>
    <xf numFmtId="169" fontId="0" fillId="3" borderId="0" xfId="0" applyNumberFormat="1" applyFill="1" applyAlignment="1" applyProtection="1">
      <alignment horizontal="center"/>
      <protection hidden="1"/>
    </xf>
    <xf numFmtId="164" fontId="0" fillId="4" borderId="0" xfId="0" applyFill="1" applyAlignment="1" applyProtection="1">
      <alignment horizontal="center"/>
      <protection hidden="1"/>
    </xf>
    <xf numFmtId="169" fontId="0" fillId="4" borderId="0" xfId="0" applyNumberFormat="1" applyFill="1" applyAlignment="1" applyProtection="1">
      <alignment horizontal="center"/>
      <protection hidden="1"/>
    </xf>
    <xf numFmtId="170" fontId="9" fillId="3" borderId="3" xfId="0" applyNumberFormat="1" applyFont="1" applyFill="1" applyBorder="1" applyAlignment="1" applyProtection="1">
      <alignment horizontal="center"/>
      <protection hidden="1"/>
    </xf>
    <xf numFmtId="170" fontId="9" fillId="4" borderId="14" xfId="0" applyNumberFormat="1" applyFont="1" applyFill="1" applyBorder="1" applyAlignment="1" applyProtection="1">
      <alignment horizontal="center"/>
      <protection hidden="1"/>
    </xf>
    <xf numFmtId="171" fontId="0" fillId="8" borderId="0" xfId="0" applyNumberFormat="1" applyFill="1" applyAlignment="1" applyProtection="1">
      <alignment horizontal="center"/>
      <protection hidden="1"/>
    </xf>
    <xf numFmtId="164" fontId="0" fillId="6" borderId="0" xfId="0" applyFill="1" applyAlignment="1" applyProtection="1">
      <alignment horizontal="center"/>
      <protection hidden="1"/>
    </xf>
    <xf numFmtId="169" fontId="0" fillId="6" borderId="0" xfId="0" applyNumberFormat="1" applyFill="1" applyAlignment="1" applyProtection="1">
      <alignment horizontal="center"/>
      <protection hidden="1"/>
    </xf>
    <xf numFmtId="168" fontId="12" fillId="2" borderId="14" xfId="0" applyNumberFormat="1" applyFont="1" applyFill="1" applyBorder="1" applyAlignment="1" applyProtection="1">
      <alignment horizontal="center"/>
      <protection locked="0"/>
    </xf>
    <xf numFmtId="169" fontId="0" fillId="6" borderId="14" xfId="0" applyNumberFormat="1" applyFont="1" applyFill="1" applyBorder="1" applyAlignment="1" applyProtection="1">
      <alignment horizontal="center"/>
      <protection hidden="1"/>
    </xf>
    <xf numFmtId="164" fontId="4" fillId="2" borderId="14" xfId="0" applyFont="1" applyFill="1" applyBorder="1" applyAlignment="1" applyProtection="1">
      <alignment horizontal="center"/>
      <protection hidden="1"/>
    </xf>
    <xf numFmtId="164" fontId="12" fillId="9" borderId="13" xfId="0" applyFont="1" applyFill="1" applyBorder="1" applyAlignment="1" applyProtection="1">
      <alignment/>
      <protection hidden="1"/>
    </xf>
    <xf numFmtId="164" fontId="12" fillId="9" borderId="0" xfId="0" applyFont="1" applyFill="1" applyAlignment="1" applyProtection="1">
      <alignment/>
      <protection hidden="1"/>
    </xf>
    <xf numFmtId="164" fontId="13" fillId="9" borderId="0" xfId="0" applyFont="1" applyFill="1" applyAlignment="1" applyProtection="1">
      <alignment horizontal="center"/>
      <protection hidden="1"/>
    </xf>
    <xf numFmtId="172" fontId="13" fillId="9" borderId="0" xfId="0" applyNumberFormat="1" applyFont="1" applyFill="1" applyAlignment="1" applyProtection="1">
      <alignment/>
      <protection hidden="1"/>
    </xf>
    <xf numFmtId="164" fontId="13" fillId="9" borderId="0" xfId="0" applyFont="1" applyFill="1" applyAlignment="1" applyProtection="1">
      <alignment/>
      <protection hidden="1"/>
    </xf>
    <xf numFmtId="172" fontId="9" fillId="9" borderId="3" xfId="0" applyNumberFormat="1" applyFont="1" applyFill="1" applyBorder="1" applyAlignment="1" applyProtection="1">
      <alignment horizontal="center"/>
      <protection hidden="1"/>
    </xf>
    <xf numFmtId="167" fontId="13" fillId="9" borderId="14" xfId="0" applyNumberFormat="1" applyFont="1" applyFill="1" applyBorder="1" applyAlignment="1" applyProtection="1">
      <alignment horizontal="center"/>
      <protection hidden="1"/>
    </xf>
    <xf numFmtId="164" fontId="13" fillId="9" borderId="14" xfId="0" applyFont="1" applyFill="1" applyBorder="1" applyAlignment="1" applyProtection="1">
      <alignment horizontal="center"/>
      <protection hidden="1"/>
    </xf>
    <xf numFmtId="172" fontId="13" fillId="9" borderId="14" xfId="0" applyNumberFormat="1" applyFont="1" applyFill="1" applyBorder="1" applyAlignment="1" applyProtection="1">
      <alignment horizontal="center"/>
      <protection hidden="1"/>
    </xf>
    <xf numFmtId="164" fontId="4" fillId="10" borderId="14" xfId="0" applyFont="1" applyFill="1" applyBorder="1" applyAlignment="1" applyProtection="1">
      <alignment horizontal="center"/>
      <protection hidden="1"/>
    </xf>
    <xf numFmtId="172" fontId="2" fillId="2" borderId="0" xfId="0" applyNumberFormat="1" applyFont="1" applyFill="1" applyAlignment="1" applyProtection="1">
      <alignment/>
      <protection hidden="1"/>
    </xf>
    <xf numFmtId="164" fontId="14" fillId="0" borderId="0" xfId="0" applyFont="1" applyAlignment="1">
      <alignment/>
    </xf>
    <xf numFmtId="168" fontId="12" fillId="2" borderId="0" xfId="0" applyNumberFormat="1" applyFont="1" applyFill="1" applyAlignment="1" applyProtection="1">
      <alignment horizontal="right"/>
      <protection locked="0"/>
    </xf>
    <xf numFmtId="164" fontId="13" fillId="9" borderId="15" xfId="0" applyFont="1" applyFill="1" applyBorder="1" applyAlignment="1" applyProtection="1">
      <alignment/>
      <protection hidden="1"/>
    </xf>
    <xf numFmtId="164" fontId="13" fillId="9" borderId="16" xfId="0" applyFont="1" applyFill="1" applyBorder="1" applyAlignment="1" applyProtection="1">
      <alignment/>
      <protection hidden="1"/>
    </xf>
    <xf numFmtId="164" fontId="13" fillId="9" borderId="16" xfId="0" applyFont="1" applyFill="1" applyBorder="1" applyAlignment="1" applyProtection="1">
      <alignment horizontal="center"/>
      <protection hidden="1"/>
    </xf>
    <xf numFmtId="172" fontId="13" fillId="9" borderId="16" xfId="0" applyNumberFormat="1" applyFont="1" applyFill="1" applyBorder="1" applyAlignment="1" applyProtection="1">
      <alignment/>
      <protection hidden="1"/>
    </xf>
    <xf numFmtId="172" fontId="9" fillId="9" borderId="4" xfId="0" applyNumberFormat="1" applyFont="1" applyFill="1" applyBorder="1" applyAlignment="1" applyProtection="1">
      <alignment horizontal="center"/>
      <protection hidden="1"/>
    </xf>
    <xf numFmtId="167" fontId="13" fillId="9" borderId="17" xfId="0" applyNumberFormat="1" applyFont="1" applyFill="1" applyBorder="1" applyAlignment="1" applyProtection="1">
      <alignment horizontal="center"/>
      <protection hidden="1"/>
    </xf>
    <xf numFmtId="164" fontId="13" fillId="9" borderId="17" xfId="0" applyFont="1" applyFill="1" applyBorder="1" applyAlignment="1" applyProtection="1">
      <alignment horizontal="center"/>
      <protection hidden="1"/>
    </xf>
    <xf numFmtId="172" fontId="13" fillId="9" borderId="17" xfId="0" applyNumberFormat="1" applyFont="1" applyFill="1" applyBorder="1" applyAlignment="1" applyProtection="1">
      <alignment horizontal="center"/>
      <protection hidden="1"/>
    </xf>
    <xf numFmtId="164" fontId="4" fillId="10" borderId="17" xfId="0" applyFont="1" applyFill="1" applyBorder="1" applyAlignment="1" applyProtection="1">
      <alignment horizontal="center"/>
      <protection hidden="1"/>
    </xf>
    <xf numFmtId="164" fontId="4" fillId="2" borderId="0" xfId="0" applyFont="1" applyFill="1" applyAlignment="1">
      <alignment horizontal="center"/>
    </xf>
    <xf numFmtId="164" fontId="0" fillId="0" borderId="0" xfId="0" applyAlignment="1" applyProtection="1">
      <alignment/>
      <protection hidden="1"/>
    </xf>
    <xf numFmtId="164" fontId="15" fillId="2" borderId="0" xfId="0" applyFont="1" applyFill="1" applyAlignment="1" applyProtection="1">
      <alignment/>
      <protection hidden="1"/>
    </xf>
    <xf numFmtId="164" fontId="16" fillId="2" borderId="0" xfId="0" applyFont="1" applyFill="1" applyAlignment="1" applyProtection="1">
      <alignment/>
      <protection hidden="1"/>
    </xf>
    <xf numFmtId="164" fontId="17" fillId="2" borderId="2" xfId="0" applyFont="1" applyFill="1" applyBorder="1" applyAlignment="1" applyProtection="1">
      <alignment horizontal="left" vertical="center" wrapText="1"/>
      <protection hidden="1"/>
    </xf>
    <xf numFmtId="164" fontId="19" fillId="2" borderId="0" xfId="0" applyFont="1" applyFill="1" applyAlignment="1" applyProtection="1">
      <alignment/>
      <protection hidden="1"/>
    </xf>
    <xf numFmtId="164" fontId="16" fillId="0" borderId="0" xfId="0" applyFont="1" applyAlignment="1" applyProtection="1">
      <alignment/>
      <protection hidden="1"/>
    </xf>
    <xf numFmtId="164" fontId="16" fillId="0" borderId="0" xfId="0" applyFont="1" applyAlignment="1">
      <alignment/>
    </xf>
    <xf numFmtId="164" fontId="20" fillId="2" borderId="3" xfId="0" applyFont="1" applyFill="1" applyBorder="1" applyAlignment="1" applyProtection="1">
      <alignment horizontal="left" vertical="center" wrapText="1"/>
      <protection hidden="1"/>
    </xf>
    <xf numFmtId="164" fontId="20" fillId="2" borderId="3" xfId="0" applyFont="1" applyFill="1" applyBorder="1" applyAlignment="1">
      <alignment horizontal="left" vertical="center" wrapText="1"/>
    </xf>
    <xf numFmtId="164" fontId="10" fillId="2" borderId="4" xfId="0" applyFont="1" applyFill="1" applyBorder="1" applyAlignment="1" applyProtection="1">
      <alignment horizontal="left" vertical="center" wrapText="1"/>
      <protection hidden="1"/>
    </xf>
    <xf numFmtId="164" fontId="0" fillId="2" borderId="5" xfId="0" applyFont="1" applyFill="1" applyBorder="1" applyAlignment="1" applyProtection="1">
      <alignment horizontal="center" vertical="center" wrapText="1"/>
      <protection hidden="1"/>
    </xf>
    <xf numFmtId="164" fontId="0" fillId="2" borderId="6" xfId="0" applyFont="1" applyFill="1" applyBorder="1" applyAlignment="1" applyProtection="1">
      <alignment horizontal="center" vertical="center" wrapText="1"/>
      <protection hidden="1"/>
    </xf>
    <xf numFmtId="164" fontId="0" fillId="2" borderId="7" xfId="0" applyFont="1" applyFill="1" applyBorder="1" applyAlignment="1" applyProtection="1">
      <alignment horizontal="center" vertical="center" wrapText="1"/>
      <protection hidden="1"/>
    </xf>
    <xf numFmtId="164" fontId="12" fillId="2" borderId="8" xfId="0" applyFont="1" applyFill="1" applyBorder="1" applyAlignment="1" applyProtection="1">
      <alignment horizontal="center" wrapText="1"/>
      <protection hidden="1"/>
    </xf>
    <xf numFmtId="164" fontId="21" fillId="4" borderId="9" xfId="0" applyFont="1" applyFill="1" applyBorder="1" applyAlignment="1" applyProtection="1">
      <alignment horizontal="center" vertical="center" wrapText="1"/>
      <protection hidden="1"/>
    </xf>
    <xf numFmtId="164" fontId="0" fillId="8" borderId="8" xfId="0" applyFont="1" applyFill="1" applyBorder="1" applyAlignment="1" applyProtection="1">
      <alignment horizontal="center" vertical="center" wrapText="1"/>
      <protection hidden="1"/>
    </xf>
    <xf numFmtId="164" fontId="0" fillId="8" borderId="8" xfId="0" applyFont="1" applyFill="1" applyBorder="1" applyAlignment="1" applyProtection="1">
      <alignment horizontal="center" wrapText="1"/>
      <protection hidden="1"/>
    </xf>
    <xf numFmtId="164" fontId="0" fillId="6" borderId="2" xfId="0" applyFont="1" applyFill="1" applyBorder="1" applyAlignment="1" applyProtection="1">
      <alignment horizontal="center" vertical="center" wrapText="1"/>
      <protection hidden="1"/>
    </xf>
    <xf numFmtId="164" fontId="9" fillId="2" borderId="0" xfId="0" applyFont="1" applyFill="1" applyAlignment="1" applyProtection="1">
      <alignment wrapText="1"/>
      <protection hidden="1"/>
    </xf>
    <xf numFmtId="164" fontId="0" fillId="0" borderId="0" xfId="0" applyFont="1" applyAlignment="1" applyProtection="1">
      <alignment horizontal="center" wrapText="1"/>
      <protection hidden="1"/>
    </xf>
    <xf numFmtId="164" fontId="0" fillId="0" borderId="0" xfId="0" applyFont="1" applyAlignment="1">
      <alignment horizontal="center" wrapText="1"/>
    </xf>
    <xf numFmtId="164" fontId="0" fillId="2" borderId="0" xfId="0" applyFont="1" applyFill="1" applyAlignment="1" applyProtection="1">
      <alignment horizontal="center" wrapText="1"/>
      <protection hidden="1"/>
    </xf>
    <xf numFmtId="164" fontId="0" fillId="8" borderId="0" xfId="0" applyFont="1" applyFill="1" applyAlignment="1" applyProtection="1">
      <alignment horizontal="center"/>
      <protection hidden="1"/>
    </xf>
    <xf numFmtId="164" fontId="0" fillId="8" borderId="0" xfId="0" applyFont="1" applyFill="1" applyAlignment="1" applyProtection="1">
      <alignment horizontal="center" wrapText="1"/>
      <protection hidden="1"/>
    </xf>
    <xf numFmtId="164" fontId="0" fillId="8" borderId="0" xfId="0" applyFont="1" applyFill="1" applyBorder="1" applyAlignment="1" applyProtection="1">
      <alignment horizontal="center" wrapText="1"/>
      <protection hidden="1"/>
    </xf>
    <xf numFmtId="164" fontId="0" fillId="7" borderId="13" xfId="0" applyFont="1" applyFill="1" applyBorder="1" applyAlignment="1" applyProtection="1">
      <alignment wrapText="1"/>
      <protection hidden="1"/>
    </xf>
    <xf numFmtId="164" fontId="0" fillId="7" borderId="0" xfId="0" applyFont="1" applyFill="1" applyAlignment="1" applyProtection="1">
      <alignment horizontal="center"/>
      <protection hidden="1"/>
    </xf>
    <xf numFmtId="164" fontId="0" fillId="7" borderId="0" xfId="0" applyFont="1" applyFill="1" applyAlignment="1" applyProtection="1">
      <alignment horizontal="center" wrapText="1"/>
      <protection hidden="1" locked="0"/>
    </xf>
    <xf numFmtId="164" fontId="0" fillId="7" borderId="14" xfId="0" applyFont="1" applyFill="1" applyBorder="1" applyAlignment="1" applyProtection="1">
      <alignment horizontal="center" wrapText="1"/>
      <protection hidden="1" locked="0"/>
    </xf>
    <xf numFmtId="164" fontId="0" fillId="7" borderId="3" xfId="0" applyFont="1" applyFill="1" applyBorder="1" applyAlignment="1" applyProtection="1">
      <alignment horizontal="center" wrapText="1"/>
      <protection hidden="1"/>
    </xf>
    <xf numFmtId="164" fontId="0" fillId="2" borderId="10" xfId="0" applyFill="1" applyBorder="1" applyAlignment="1" applyProtection="1">
      <alignment horizontal="left"/>
      <protection hidden="1"/>
    </xf>
    <xf numFmtId="164" fontId="0" fillId="2" borderId="11" xfId="0" applyFill="1" applyBorder="1" applyAlignment="1" applyProtection="1">
      <alignment horizontal="center"/>
      <protection hidden="1"/>
    </xf>
    <xf numFmtId="168" fontId="9" fillId="2" borderId="12" xfId="0" applyNumberFormat="1" applyFont="1" applyFill="1" applyBorder="1" applyAlignment="1" applyProtection="1">
      <alignment horizontal="center"/>
      <protection hidden="1"/>
    </xf>
    <xf numFmtId="164" fontId="0" fillId="8" borderId="0" xfId="0" applyFill="1" applyAlignment="1" applyProtection="1">
      <alignment horizontal="center"/>
      <protection hidden="1"/>
    </xf>
    <xf numFmtId="169" fontId="0" fillId="8" borderId="0" xfId="0" applyNumberFormat="1" applyFill="1" applyAlignment="1" applyProtection="1">
      <alignment horizontal="center"/>
      <protection hidden="1"/>
    </xf>
    <xf numFmtId="173" fontId="0" fillId="8" borderId="0" xfId="0" applyNumberFormat="1" applyFill="1" applyAlignment="1" applyProtection="1">
      <alignment horizontal="center"/>
      <protection hidden="1"/>
    </xf>
    <xf numFmtId="169" fontId="0" fillId="6" borderId="3" xfId="0" applyNumberFormat="1" applyFont="1" applyFill="1" applyBorder="1" applyAlignment="1" applyProtection="1">
      <alignment horizontal="center"/>
      <protection hidden="1"/>
    </xf>
    <xf numFmtId="169" fontId="4" fillId="2" borderId="3" xfId="0" applyNumberFormat="1" applyFont="1" applyFill="1" applyBorder="1" applyAlignment="1" applyProtection="1">
      <alignment horizontal="center"/>
      <protection hidden="1"/>
    </xf>
    <xf numFmtId="164" fontId="9" fillId="2" borderId="0" xfId="0" applyFont="1" applyFill="1" applyAlignment="1" applyProtection="1">
      <alignment/>
      <protection hidden="1"/>
    </xf>
    <xf numFmtId="164" fontId="0" fillId="0" borderId="0" xfId="0" applyAlignment="1" applyProtection="1">
      <alignment horizontal="center"/>
      <protection hidden="1"/>
    </xf>
    <xf numFmtId="164" fontId="0" fillId="0" borderId="0" xfId="0" applyAlignment="1">
      <alignment horizontal="center"/>
    </xf>
    <xf numFmtId="164" fontId="13" fillId="9" borderId="13" xfId="0" applyFont="1" applyFill="1" applyBorder="1" applyAlignment="1" applyProtection="1">
      <alignment/>
      <protection hidden="1"/>
    </xf>
    <xf numFmtId="172" fontId="13" fillId="9" borderId="3" xfId="0" applyNumberFormat="1" applyFont="1" applyFill="1" applyBorder="1" applyAlignment="1" applyProtection="1">
      <alignment horizontal="center"/>
      <protection hidden="1"/>
    </xf>
    <xf numFmtId="164" fontId="13" fillId="9" borderId="0" xfId="0" applyFont="1" applyFill="1" applyAlignment="1" applyProtection="1">
      <alignment horizontal="center" wrapText="1"/>
      <protection hidden="1"/>
    </xf>
    <xf numFmtId="164" fontId="13" fillId="9" borderId="14" xfId="0" applyFont="1" applyFill="1" applyBorder="1" applyAlignment="1" applyProtection="1">
      <alignment/>
      <protection hidden="1"/>
    </xf>
    <xf numFmtId="164" fontId="13" fillId="9" borderId="3" xfId="0" applyFont="1" applyFill="1" applyBorder="1" applyAlignment="1" applyProtection="1">
      <alignment/>
      <protection hidden="1"/>
    </xf>
    <xf numFmtId="172" fontId="13" fillId="9" borderId="4" xfId="0" applyNumberFormat="1" applyFont="1" applyFill="1" applyBorder="1" applyAlignment="1" applyProtection="1">
      <alignment horizontal="center"/>
      <protection hidden="1"/>
    </xf>
    <xf numFmtId="164" fontId="13" fillId="9" borderId="16" xfId="0" applyFont="1" applyFill="1" applyBorder="1" applyAlignment="1" applyProtection="1">
      <alignment horizontal="center" wrapText="1"/>
      <protection hidden="1"/>
    </xf>
    <xf numFmtId="164" fontId="13" fillId="9" borderId="17" xfId="0" applyFont="1" applyFill="1" applyBorder="1" applyAlignment="1" applyProtection="1">
      <alignment/>
      <protection hidden="1"/>
    </xf>
    <xf numFmtId="164" fontId="13" fillId="9" borderId="4" xfId="0" applyFont="1" applyFill="1" applyBorder="1" applyAlignment="1" applyProtection="1">
      <alignment/>
      <protection hidden="1"/>
    </xf>
    <xf numFmtId="164" fontId="2" fillId="0" borderId="0" xfId="0" applyFont="1" applyAlignment="1" applyProtection="1">
      <alignment/>
      <protection hidden="1"/>
    </xf>
    <xf numFmtId="164" fontId="0" fillId="0" borderId="0" xfId="0" applyAlignment="1">
      <alignment horizontal="left"/>
    </xf>
    <xf numFmtId="164" fontId="22" fillId="0" borderId="0" xfId="0" applyFont="1" applyAlignment="1">
      <alignment/>
    </xf>
    <xf numFmtId="164" fontId="0" fillId="2" borderId="0" xfId="0" applyFill="1" applyAlignment="1" applyProtection="1">
      <alignment horizontal="left"/>
      <protection hidden="1"/>
    </xf>
    <xf numFmtId="164" fontId="22" fillId="2" borderId="0" xfId="0" applyFont="1" applyFill="1" applyAlignment="1">
      <alignment/>
    </xf>
    <xf numFmtId="164" fontId="0" fillId="2" borderId="8" xfId="0" applyFont="1" applyFill="1" applyBorder="1" applyAlignment="1" applyProtection="1">
      <alignment horizontal="center" vertical="center" wrapText="1"/>
      <protection hidden="1"/>
    </xf>
    <xf numFmtId="164" fontId="0" fillId="4" borderId="8" xfId="0" applyFont="1" applyFill="1" applyBorder="1" applyAlignment="1" applyProtection="1">
      <alignment horizontal="center" wrapText="1"/>
      <protection hidden="1"/>
    </xf>
    <xf numFmtId="164" fontId="0" fillId="3" borderId="2" xfId="0" applyFont="1" applyFill="1" applyBorder="1" applyAlignment="1">
      <alignment horizontal="center" vertical="center" wrapText="1"/>
    </xf>
    <xf numFmtId="164" fontId="0" fillId="4" borderId="9" xfId="0" applyFont="1" applyFill="1" applyBorder="1" applyAlignment="1">
      <alignment horizontal="center" vertical="center" wrapText="1"/>
    </xf>
    <xf numFmtId="164" fontId="0" fillId="6" borderId="8" xfId="0" applyFont="1" applyFill="1" applyBorder="1" applyAlignment="1" applyProtection="1">
      <alignment horizontal="center" vertical="center" wrapText="1"/>
      <protection hidden="1"/>
    </xf>
    <xf numFmtId="164" fontId="12" fillId="2" borderId="9" xfId="0" applyFont="1" applyFill="1" applyBorder="1" applyAlignment="1" applyProtection="1">
      <alignment horizontal="center" vertical="center"/>
      <protection hidden="1"/>
    </xf>
    <xf numFmtId="164" fontId="0" fillId="6" borderId="9" xfId="0" applyFont="1" applyFill="1" applyBorder="1" applyAlignment="1">
      <alignment horizontal="center" vertical="center" wrapText="1"/>
    </xf>
    <xf numFmtId="164" fontId="0" fillId="7" borderId="13" xfId="0" applyFont="1" applyFill="1" applyBorder="1" applyAlignment="1" applyProtection="1">
      <alignment horizontal="left" wrapText="1"/>
      <protection hidden="1"/>
    </xf>
    <xf numFmtId="164" fontId="0" fillId="7" borderId="0" xfId="0" applyFill="1" applyAlignment="1" applyProtection="1">
      <alignment/>
      <protection hidden="1" locked="0"/>
    </xf>
    <xf numFmtId="164" fontId="0" fillId="7" borderId="14" xfId="0" applyFill="1" applyBorder="1" applyAlignment="1" applyProtection="1">
      <alignment/>
      <protection hidden="1" locked="0"/>
    </xf>
    <xf numFmtId="168" fontId="0" fillId="2" borderId="0" xfId="0" applyNumberFormat="1" applyFill="1" applyAlignment="1" applyProtection="1">
      <alignment horizontal="center"/>
      <protection hidden="1"/>
    </xf>
    <xf numFmtId="164" fontId="22" fillId="2" borderId="14" xfId="0" applyFont="1" applyFill="1" applyBorder="1" applyAlignment="1">
      <alignment horizontal="center"/>
    </xf>
    <xf numFmtId="164" fontId="13" fillId="9" borderId="13" xfId="0" applyFont="1" applyFill="1" applyBorder="1" applyAlignment="1" applyProtection="1">
      <alignment horizontal="left"/>
      <protection hidden="1"/>
    </xf>
    <xf numFmtId="164" fontId="13" fillId="0" borderId="0" xfId="0" applyFont="1" applyAlignment="1">
      <alignment/>
    </xf>
    <xf numFmtId="172" fontId="13" fillId="9" borderId="3" xfId="0" applyNumberFormat="1" applyFont="1" applyFill="1" applyBorder="1" applyAlignment="1">
      <alignment horizontal="center"/>
    </xf>
    <xf numFmtId="164" fontId="13" fillId="9" borderId="14" xfId="0" applyFont="1" applyFill="1" applyBorder="1" applyAlignment="1">
      <alignment horizontal="center"/>
    </xf>
    <xf numFmtId="172" fontId="13" fillId="9" borderId="14" xfId="0" applyNumberFormat="1" applyFont="1" applyFill="1" applyBorder="1" applyAlignment="1">
      <alignment horizontal="center"/>
    </xf>
    <xf numFmtId="164" fontId="13" fillId="9" borderId="15" xfId="0" applyFont="1" applyFill="1" applyBorder="1" applyAlignment="1" applyProtection="1">
      <alignment horizontal="left"/>
      <protection hidden="1"/>
    </xf>
    <xf numFmtId="172" fontId="13" fillId="9" borderId="4" xfId="0" applyNumberFormat="1" applyFont="1" applyFill="1" applyBorder="1" applyAlignment="1">
      <alignment horizontal="center"/>
    </xf>
    <xf numFmtId="164" fontId="13" fillId="9" borderId="17" xfId="0" applyFont="1" applyFill="1" applyBorder="1" applyAlignment="1">
      <alignment horizontal="center"/>
    </xf>
    <xf numFmtId="172" fontId="13" fillId="9" borderId="17" xfId="0" applyNumberFormat="1" applyFont="1" applyFill="1" applyBorder="1" applyAlignment="1">
      <alignment horizontal="center"/>
    </xf>
    <xf numFmtId="164" fontId="0" fillId="2" borderId="0" xfId="0" applyFill="1" applyAlignment="1">
      <alignment horizontal="left"/>
    </xf>
    <xf numFmtId="164" fontId="9" fillId="0" borderId="0" xfId="0" applyFont="1" applyAlignment="1">
      <alignment/>
    </xf>
    <xf numFmtId="164" fontId="0" fillId="2" borderId="0" xfId="0" applyFill="1" applyAlignment="1" applyProtection="1">
      <alignment vertical="top"/>
      <protection hidden="1"/>
    </xf>
    <xf numFmtId="164" fontId="23" fillId="2" borderId="0" xfId="0" applyFont="1" applyFill="1" applyAlignment="1" applyProtection="1">
      <alignment/>
      <protection hidden="1"/>
    </xf>
    <xf numFmtId="164" fontId="0" fillId="2" borderId="0" xfId="0" applyFont="1" applyFill="1" applyAlignment="1" applyProtection="1">
      <alignment/>
      <protection hidden="1"/>
    </xf>
    <xf numFmtId="164" fontId="16" fillId="2" borderId="2" xfId="0" applyFont="1" applyFill="1" applyBorder="1" applyAlignment="1" applyProtection="1">
      <alignment horizontal="left" vertical="center" wrapText="1"/>
      <protection hidden="1"/>
    </xf>
    <xf numFmtId="164" fontId="24" fillId="2" borderId="3" xfId="0" applyFont="1" applyFill="1" applyBorder="1" applyAlignment="1" applyProtection="1">
      <alignment horizontal="left" vertical="center" wrapText="1"/>
      <protection hidden="1"/>
    </xf>
    <xf numFmtId="164" fontId="0" fillId="2" borderId="13" xfId="0" applyFill="1" applyBorder="1" applyAlignment="1" applyProtection="1">
      <alignment/>
      <protection hidden="1"/>
    </xf>
    <xf numFmtId="164" fontId="0" fillId="2" borderId="2" xfId="0" applyFont="1" applyFill="1" applyBorder="1" applyAlignment="1" applyProtection="1">
      <alignment horizontal="center" vertical="center"/>
      <protection hidden="1"/>
    </xf>
    <xf numFmtId="164" fontId="0" fillId="2" borderId="9" xfId="0" applyFont="1" applyFill="1" applyBorder="1" applyAlignment="1" applyProtection="1">
      <alignment horizontal="center" vertical="center"/>
      <protection hidden="1"/>
    </xf>
    <xf numFmtId="164" fontId="0" fillId="0" borderId="8" xfId="0" applyFont="1" applyFill="1" applyBorder="1" applyAlignment="1" applyProtection="1">
      <alignment horizontal="center" vertical="center" wrapText="1"/>
      <protection hidden="1"/>
    </xf>
    <xf numFmtId="164" fontId="0" fillId="4" borderId="2" xfId="0" applyFont="1" applyFill="1" applyBorder="1" applyAlignment="1" applyProtection="1">
      <alignment horizontal="center" vertical="center" wrapText="1"/>
      <protection hidden="1"/>
    </xf>
    <xf numFmtId="164" fontId="0" fillId="6" borderId="2" xfId="0" applyFont="1" applyFill="1" applyBorder="1" applyAlignment="1" applyProtection="1">
      <alignment horizontal="center" vertical="center"/>
      <protection hidden="1"/>
    </xf>
    <xf numFmtId="164" fontId="0" fillId="11" borderId="18" xfId="0" applyFont="1" applyFill="1" applyBorder="1" applyAlignment="1" applyProtection="1">
      <alignment horizontal="center" vertical="center" wrapText="1"/>
      <protection hidden="1"/>
    </xf>
    <xf numFmtId="164" fontId="25" fillId="11" borderId="2" xfId="0" applyFont="1" applyFill="1" applyBorder="1" applyAlignment="1" applyProtection="1">
      <alignment horizontal="center" vertical="top" wrapText="1"/>
      <protection hidden="1"/>
    </xf>
    <xf numFmtId="164" fontId="0" fillId="12" borderId="9" xfId="0" applyFont="1" applyFill="1" applyBorder="1" applyAlignment="1" applyProtection="1">
      <alignment horizontal="center" vertical="center" wrapText="1"/>
      <protection hidden="1"/>
    </xf>
    <xf numFmtId="164" fontId="26" fillId="12" borderId="19" xfId="0" applyFont="1" applyFill="1" applyBorder="1" applyAlignment="1" applyProtection="1">
      <alignment horizontal="center" vertical="top" wrapText="1"/>
      <protection hidden="1"/>
    </xf>
    <xf numFmtId="164" fontId="9" fillId="2" borderId="0" xfId="0" applyFont="1" applyFill="1" applyAlignment="1">
      <alignment/>
    </xf>
    <xf numFmtId="164" fontId="0" fillId="2" borderId="0" xfId="0" applyFill="1" applyAlignment="1" applyProtection="1">
      <alignment horizontal="center"/>
      <protection hidden="1"/>
    </xf>
    <xf numFmtId="164" fontId="0" fillId="3" borderId="0" xfId="0" applyFont="1" applyFill="1" applyAlignment="1" applyProtection="1">
      <alignment horizontal="center"/>
      <protection hidden="1"/>
    </xf>
    <xf numFmtId="164" fontId="0" fillId="3" borderId="3" xfId="0" applyFont="1" applyFill="1" applyBorder="1" applyAlignment="1" applyProtection="1">
      <alignment horizontal="center"/>
      <protection hidden="1"/>
    </xf>
    <xf numFmtId="164" fontId="0" fillId="4" borderId="3" xfId="0" applyFont="1" applyFill="1" applyBorder="1" applyAlignment="1" applyProtection="1">
      <alignment horizontal="left" wrapText="1" indent="2"/>
      <protection hidden="1"/>
    </xf>
    <xf numFmtId="164" fontId="0" fillId="6" borderId="3" xfId="0" applyFont="1" applyFill="1" applyBorder="1" applyAlignment="1" applyProtection="1">
      <alignment horizontal="center" wrapText="1"/>
      <protection hidden="1"/>
    </xf>
    <xf numFmtId="164" fontId="0" fillId="11" borderId="13" xfId="0" applyFont="1" applyFill="1" applyBorder="1" applyAlignment="1" applyProtection="1">
      <alignment horizontal="center"/>
      <protection hidden="1"/>
    </xf>
    <xf numFmtId="164" fontId="0" fillId="11" borderId="0" xfId="0" applyFont="1" applyFill="1" applyAlignment="1" applyProtection="1">
      <alignment horizontal="center" wrapText="1"/>
      <protection hidden="1"/>
    </xf>
    <xf numFmtId="164" fontId="0" fillId="12" borderId="0" xfId="0" applyFont="1" applyFill="1" applyAlignment="1" applyProtection="1">
      <alignment horizontal="center" wrapText="1"/>
      <protection hidden="1"/>
    </xf>
    <xf numFmtId="164" fontId="0" fillId="12" borderId="14" xfId="0" applyFont="1" applyFill="1" applyBorder="1" applyAlignment="1" applyProtection="1">
      <alignment horizontal="center" wrapText="1"/>
      <protection hidden="1"/>
    </xf>
    <xf numFmtId="164" fontId="9" fillId="2" borderId="0" xfId="0" applyFont="1" applyFill="1" applyAlignment="1" applyProtection="1">
      <alignment horizontal="center"/>
      <protection hidden="1"/>
    </xf>
    <xf numFmtId="164" fontId="2" fillId="2" borderId="0" xfId="0" applyFont="1" applyFill="1" applyAlignment="1" applyProtection="1">
      <alignment horizontal="center"/>
      <protection hidden="1"/>
    </xf>
    <xf numFmtId="164" fontId="2" fillId="2" borderId="0" xfId="0" applyFont="1" applyFill="1" applyAlignment="1">
      <alignment horizontal="center"/>
    </xf>
    <xf numFmtId="164" fontId="0" fillId="7" borderId="13" xfId="0" applyFont="1" applyFill="1" applyBorder="1" applyAlignment="1" applyProtection="1">
      <alignment horizontal="center"/>
      <protection hidden="1"/>
    </xf>
    <xf numFmtId="164" fontId="27" fillId="7" borderId="3" xfId="0" applyFont="1" applyFill="1" applyBorder="1" applyAlignment="1" applyProtection="1">
      <alignment horizontal="center" wrapText="1"/>
      <protection hidden="1"/>
    </xf>
    <xf numFmtId="164" fontId="0" fillId="7" borderId="14" xfId="0" applyFont="1" applyFill="1" applyBorder="1" applyAlignment="1" applyProtection="1">
      <alignment horizontal="center" wrapText="1"/>
      <protection hidden="1"/>
    </xf>
    <xf numFmtId="164" fontId="27" fillId="7" borderId="20" xfId="0" applyFont="1" applyFill="1" applyBorder="1" applyAlignment="1" applyProtection="1">
      <alignment horizontal="center"/>
      <protection hidden="1"/>
    </xf>
    <xf numFmtId="169" fontId="0" fillId="3" borderId="3" xfId="0" applyNumberFormat="1" applyFill="1" applyBorder="1" applyAlignment="1" applyProtection="1">
      <alignment horizontal="center"/>
      <protection hidden="1"/>
    </xf>
    <xf numFmtId="169" fontId="0" fillId="4" borderId="3" xfId="0" applyNumberFormat="1" applyFill="1" applyBorder="1" applyAlignment="1" applyProtection="1">
      <alignment horizontal="center"/>
      <protection hidden="1"/>
    </xf>
    <xf numFmtId="169" fontId="0" fillId="6" borderId="3" xfId="0" applyNumberFormat="1" applyFill="1" applyBorder="1" applyAlignment="1" applyProtection="1">
      <alignment horizontal="center"/>
      <protection hidden="1"/>
    </xf>
    <xf numFmtId="164" fontId="0" fillId="11" borderId="13" xfId="0" applyFill="1" applyBorder="1" applyAlignment="1" applyProtection="1">
      <alignment horizontal="center"/>
      <protection hidden="1"/>
    </xf>
    <xf numFmtId="164" fontId="0" fillId="11" borderId="0" xfId="0" applyFill="1" applyAlignment="1" applyProtection="1">
      <alignment horizontal="center"/>
      <protection hidden="1"/>
    </xf>
    <xf numFmtId="169" fontId="0" fillId="11" borderId="0" xfId="0" applyNumberFormat="1" applyFill="1" applyAlignment="1" applyProtection="1">
      <alignment horizontal="center"/>
      <protection hidden="1"/>
    </xf>
    <xf numFmtId="169" fontId="27" fillId="11" borderId="3" xfId="0" applyNumberFormat="1" applyFont="1" applyFill="1" applyBorder="1" applyAlignment="1" applyProtection="1">
      <alignment horizontal="center"/>
      <protection hidden="1"/>
    </xf>
    <xf numFmtId="164" fontId="0" fillId="12" borderId="0" xfId="0" applyFill="1" applyAlignment="1" applyProtection="1">
      <alignment horizontal="center"/>
      <protection hidden="1"/>
    </xf>
    <xf numFmtId="169" fontId="0" fillId="12" borderId="14" xfId="0" applyNumberFormat="1" applyFill="1" applyBorder="1" applyAlignment="1" applyProtection="1">
      <alignment horizontal="center"/>
      <protection hidden="1"/>
    </xf>
    <xf numFmtId="164" fontId="28" fillId="12" borderId="20" xfId="0" applyFont="1" applyFill="1" applyBorder="1" applyAlignment="1" applyProtection="1">
      <alignment horizontal="center"/>
      <protection hidden="1"/>
    </xf>
    <xf numFmtId="164" fontId="29" fillId="2" borderId="0" xfId="0" applyFont="1" applyFill="1" applyAlignment="1" applyProtection="1">
      <alignment horizontal="center"/>
      <protection hidden="1"/>
    </xf>
    <xf numFmtId="174" fontId="13" fillId="9" borderId="0" xfId="0" applyNumberFormat="1" applyFont="1" applyFill="1" applyAlignment="1" applyProtection="1">
      <alignment/>
      <protection hidden="1"/>
    </xf>
    <xf numFmtId="172" fontId="13" fillId="9" borderId="13" xfId="0" applyNumberFormat="1" applyFont="1" applyFill="1" applyBorder="1" applyAlignment="1" applyProtection="1">
      <alignment/>
      <protection hidden="1"/>
    </xf>
    <xf numFmtId="164" fontId="27" fillId="9" borderId="3" xfId="0" applyFont="1" applyFill="1" applyBorder="1" applyAlignment="1" applyProtection="1">
      <alignment/>
      <protection hidden="1"/>
    </xf>
    <xf numFmtId="164" fontId="28" fillId="9" borderId="20" xfId="0" applyFont="1" applyFill="1" applyBorder="1" applyAlignment="1" applyProtection="1">
      <alignment horizontal="center"/>
      <protection hidden="1"/>
    </xf>
    <xf numFmtId="172" fontId="9" fillId="2" borderId="0" xfId="0" applyNumberFormat="1" applyFont="1" applyFill="1" applyAlignment="1" applyProtection="1">
      <alignment/>
      <protection hidden="1"/>
    </xf>
    <xf numFmtId="174" fontId="13" fillId="9" borderId="16" xfId="0" applyNumberFormat="1" applyFont="1" applyFill="1" applyBorder="1" applyAlignment="1" applyProtection="1">
      <alignment/>
      <protection hidden="1"/>
    </xf>
    <xf numFmtId="172" fontId="13" fillId="9" borderId="15" xfId="0" applyNumberFormat="1" applyFont="1" applyFill="1" applyBorder="1" applyAlignment="1" applyProtection="1">
      <alignment/>
      <protection hidden="1"/>
    </xf>
    <xf numFmtId="164" fontId="27" fillId="9" borderId="4" xfId="0" applyFont="1" applyFill="1" applyBorder="1" applyAlignment="1" applyProtection="1">
      <alignment/>
      <protection hidden="1"/>
    </xf>
    <xf numFmtId="164" fontId="27" fillId="9" borderId="21" xfId="0" applyFont="1" applyFill="1" applyBorder="1" applyAlignment="1" applyProtection="1">
      <alignment horizontal="center"/>
      <protection hidden="1"/>
    </xf>
    <xf numFmtId="169" fontId="0" fillId="0" borderId="0" xfId="0" applyNumberFormat="1" applyAlignment="1">
      <alignment/>
    </xf>
    <xf numFmtId="164" fontId="0" fillId="0" borderId="0" xfId="0" applyAlignment="1" applyProtection="1">
      <alignment/>
      <protection locked="0"/>
    </xf>
    <xf numFmtId="164" fontId="6" fillId="2" borderId="0" xfId="0" applyFont="1" applyFill="1" applyBorder="1" applyAlignment="1" applyProtection="1">
      <alignment horizontal="center" vertical="center"/>
      <protection hidden="1"/>
    </xf>
    <xf numFmtId="164" fontId="30" fillId="2" borderId="22" xfId="0" applyFont="1" applyFill="1" applyBorder="1" applyAlignment="1" applyProtection="1">
      <alignment horizontal="center" vertical="center" wrapText="1"/>
      <protection hidden="1"/>
    </xf>
    <xf numFmtId="164" fontId="0" fillId="2" borderId="23" xfId="0" applyFont="1" applyFill="1" applyBorder="1" applyAlignment="1" applyProtection="1">
      <alignment horizontal="center" vertical="center" wrapText="1"/>
      <protection hidden="1"/>
    </xf>
    <xf numFmtId="164" fontId="0" fillId="3" borderId="24" xfId="0" applyFont="1" applyFill="1" applyBorder="1" applyAlignment="1" applyProtection="1">
      <alignment horizontal="center" vertical="center" wrapText="1"/>
      <protection hidden="1"/>
    </xf>
    <xf numFmtId="164" fontId="0" fillId="4" borderId="24" xfId="0" applyFont="1" applyFill="1" applyBorder="1" applyAlignment="1" applyProtection="1">
      <alignment horizontal="center" wrapText="1"/>
      <protection hidden="1"/>
    </xf>
    <xf numFmtId="164" fontId="0" fillId="4" borderId="24" xfId="0" applyFont="1" applyFill="1" applyBorder="1" applyAlignment="1" applyProtection="1">
      <alignment horizontal="center" vertical="center" wrapText="1"/>
      <protection hidden="1"/>
    </xf>
    <xf numFmtId="164" fontId="0" fillId="6" borderId="24" xfId="0" applyFont="1" applyFill="1" applyBorder="1" applyAlignment="1" applyProtection="1">
      <alignment horizontal="center" vertical="center" wrapText="1"/>
      <protection hidden="1"/>
    </xf>
    <xf numFmtId="164" fontId="4" fillId="2" borderId="25" xfId="0" applyFont="1" applyFill="1" applyBorder="1" applyAlignment="1" applyProtection="1">
      <alignment horizontal="center" vertical="center" wrapText="1"/>
      <protection hidden="1"/>
    </xf>
    <xf numFmtId="164" fontId="0" fillId="3" borderId="26" xfId="0" applyFont="1" applyFill="1" applyBorder="1" applyAlignment="1" applyProtection="1">
      <alignment horizontal="center" wrapText="1"/>
      <protection hidden="1"/>
    </xf>
    <xf numFmtId="164" fontId="0" fillId="4" borderId="26" xfId="0" applyFont="1" applyFill="1" applyBorder="1" applyAlignment="1" applyProtection="1">
      <alignment horizontal="center" wrapText="1"/>
      <protection hidden="1"/>
    </xf>
    <xf numFmtId="169" fontId="0" fillId="4" borderId="26" xfId="0" applyNumberFormat="1" applyFont="1" applyFill="1" applyBorder="1" applyAlignment="1" applyProtection="1">
      <alignment horizontal="center" wrapText="1"/>
      <protection hidden="1"/>
    </xf>
    <xf numFmtId="164" fontId="0" fillId="6" borderId="26" xfId="0" applyFont="1" applyFill="1" applyBorder="1" applyAlignment="1" applyProtection="1">
      <alignment horizontal="center" wrapText="1"/>
      <protection hidden="1"/>
    </xf>
    <xf numFmtId="164" fontId="0" fillId="2" borderId="27" xfId="0" applyFill="1" applyBorder="1" applyAlignment="1" applyProtection="1">
      <alignment horizontal="left"/>
      <protection hidden="1"/>
    </xf>
    <xf numFmtId="164" fontId="0" fillId="3" borderId="1" xfId="0" applyFill="1" applyBorder="1" applyAlignment="1" applyProtection="1">
      <alignment horizontal="center"/>
      <protection hidden="1"/>
    </xf>
    <xf numFmtId="170" fontId="9" fillId="3" borderId="1" xfId="0" applyNumberFormat="1" applyFont="1" applyFill="1" applyBorder="1" applyAlignment="1" applyProtection="1">
      <alignment horizontal="center"/>
      <protection hidden="1"/>
    </xf>
    <xf numFmtId="164" fontId="0" fillId="4" borderId="1" xfId="0" applyFill="1" applyBorder="1" applyAlignment="1" applyProtection="1">
      <alignment horizontal="center"/>
      <protection hidden="1"/>
    </xf>
    <xf numFmtId="170" fontId="9" fillId="4" borderId="1" xfId="0" applyNumberFormat="1" applyFont="1" applyFill="1" applyBorder="1" applyAlignment="1" applyProtection="1">
      <alignment horizontal="center"/>
      <protection hidden="1"/>
    </xf>
    <xf numFmtId="164" fontId="0" fillId="6" borderId="1" xfId="0" applyFill="1" applyBorder="1" applyAlignment="1" applyProtection="1">
      <alignment horizontal="center"/>
      <protection hidden="1"/>
    </xf>
    <xf numFmtId="164" fontId="22" fillId="2" borderId="28" xfId="0" applyFont="1" applyFill="1" applyBorder="1" applyAlignment="1" applyProtection="1">
      <alignment horizontal="center"/>
      <protection hidden="1"/>
    </xf>
    <xf numFmtId="164" fontId="0" fillId="2" borderId="29" xfId="0" applyFill="1" applyBorder="1" applyAlignment="1" applyProtection="1">
      <alignment horizontal="left"/>
      <protection hidden="1"/>
    </xf>
    <xf numFmtId="164" fontId="0" fillId="3" borderId="30" xfId="0" applyFill="1" applyBorder="1" applyAlignment="1" applyProtection="1">
      <alignment horizontal="center"/>
      <protection hidden="1"/>
    </xf>
    <xf numFmtId="170" fontId="9" fillId="3" borderId="30" xfId="0" applyNumberFormat="1" applyFont="1" applyFill="1" applyBorder="1" applyAlignment="1" applyProtection="1">
      <alignment horizontal="center"/>
      <protection hidden="1"/>
    </xf>
    <xf numFmtId="164" fontId="0" fillId="4" borderId="30" xfId="0" applyFill="1" applyBorder="1" applyAlignment="1" applyProtection="1">
      <alignment horizontal="center"/>
      <protection hidden="1"/>
    </xf>
    <xf numFmtId="170" fontId="9" fillId="4" borderId="30" xfId="0" applyNumberFormat="1" applyFont="1" applyFill="1" applyBorder="1" applyAlignment="1" applyProtection="1">
      <alignment horizontal="center"/>
      <protection hidden="1"/>
    </xf>
    <xf numFmtId="164" fontId="0" fillId="6" borderId="30" xfId="0" applyFill="1" applyBorder="1" applyAlignment="1" applyProtection="1">
      <alignment horizontal="center"/>
      <protection hidden="1"/>
    </xf>
    <xf numFmtId="164" fontId="22" fillId="2" borderId="31" xfId="0" applyFont="1" applyFill="1" applyBorder="1" applyAlignment="1" applyProtection="1">
      <alignment horizontal="center"/>
      <protection hidden="1"/>
    </xf>
    <xf numFmtId="169" fontId="0" fillId="0" borderId="0" xfId="0" applyNumberFormat="1" applyAlignment="1" applyProtection="1">
      <alignment/>
      <protection hidden="1"/>
    </xf>
    <xf numFmtId="164" fontId="6" fillId="0" borderId="2" xfId="0" applyFont="1" applyBorder="1" applyAlignment="1" applyProtection="1">
      <alignment horizontal="center" vertical="center"/>
      <protection hidden="1"/>
    </xf>
    <xf numFmtId="164" fontId="0" fillId="0" borderId="32" xfId="0" applyFont="1" applyBorder="1" applyAlignment="1" applyProtection="1">
      <alignment horizontal="left" vertical="center" wrapText="1"/>
      <protection hidden="1"/>
    </xf>
    <xf numFmtId="164" fontId="31" fillId="0" borderId="33" xfId="0" applyFont="1" applyBorder="1" applyAlignment="1" applyProtection="1">
      <alignment horizontal="left" vertical="center" wrapText="1"/>
      <protection hidden="1"/>
    </xf>
    <xf numFmtId="164" fontId="0" fillId="0" borderId="23" xfId="0" applyFont="1" applyBorder="1" applyAlignment="1" applyProtection="1">
      <alignment horizontal="center"/>
      <protection hidden="1"/>
    </xf>
    <xf numFmtId="164" fontId="0" fillId="4" borderId="34" xfId="0" applyFont="1" applyFill="1" applyBorder="1" applyAlignment="1" applyProtection="1">
      <alignment horizontal="center" vertical="center" wrapText="1"/>
      <protection hidden="1"/>
    </xf>
    <xf numFmtId="164" fontId="0" fillId="6" borderId="24" xfId="0" applyFont="1" applyFill="1" applyBorder="1" applyAlignment="1" applyProtection="1">
      <alignment horizontal="center" vertical="center"/>
      <protection hidden="1"/>
    </xf>
    <xf numFmtId="164" fontId="0" fillId="12" borderId="24" xfId="0" applyFont="1" applyFill="1" applyBorder="1" applyAlignment="1" applyProtection="1">
      <alignment horizontal="center" vertical="center" wrapText="1"/>
      <protection hidden="1"/>
    </xf>
    <xf numFmtId="164" fontId="32" fillId="12" borderId="25" xfId="0" applyFont="1" applyFill="1" applyBorder="1" applyAlignment="1" applyProtection="1">
      <alignment horizontal="center" vertical="center" wrapText="1"/>
      <protection hidden="1"/>
    </xf>
    <xf numFmtId="164" fontId="0" fillId="0" borderId="35" xfId="0" applyBorder="1" applyAlignment="1" applyProtection="1">
      <alignment/>
      <protection hidden="1"/>
    </xf>
    <xf numFmtId="164" fontId="0" fillId="4" borderId="36" xfId="0" applyFont="1" applyFill="1" applyBorder="1" applyAlignment="1" applyProtection="1">
      <alignment horizontal="center" wrapText="1"/>
      <protection hidden="1"/>
    </xf>
    <xf numFmtId="164" fontId="0" fillId="4" borderId="26" xfId="0" applyFont="1" applyFill="1" applyBorder="1" applyAlignment="1" applyProtection="1">
      <alignment horizontal="left" wrapText="1" indent="2"/>
      <protection hidden="1"/>
    </xf>
    <xf numFmtId="169" fontId="0" fillId="6" borderId="26" xfId="0" applyNumberFormat="1" applyFont="1" applyFill="1" applyBorder="1" applyAlignment="1" applyProtection="1">
      <alignment horizontal="center" wrapText="1"/>
      <protection hidden="1"/>
    </xf>
    <xf numFmtId="164" fontId="0" fillId="12" borderId="26" xfId="0" applyFont="1" applyFill="1" applyBorder="1" applyAlignment="1" applyProtection="1">
      <alignment horizontal="center" wrapText="1"/>
      <protection hidden="1"/>
    </xf>
    <xf numFmtId="164" fontId="0" fillId="0" borderId="27" xfId="0" applyBorder="1" applyAlignment="1" applyProtection="1">
      <alignment horizontal="left"/>
      <protection hidden="1"/>
    </xf>
    <xf numFmtId="164" fontId="0" fillId="4" borderId="1" xfId="0" applyFill="1" applyBorder="1" applyAlignment="1" applyProtection="1">
      <alignment/>
      <protection hidden="1"/>
    </xf>
    <xf numFmtId="169" fontId="0" fillId="4" borderId="1" xfId="0" applyNumberFormat="1" applyFill="1" applyBorder="1" applyAlignment="1" applyProtection="1">
      <alignment/>
      <protection hidden="1"/>
    </xf>
    <xf numFmtId="164" fontId="0" fillId="6" borderId="1" xfId="0" applyFill="1" applyBorder="1" applyAlignment="1" applyProtection="1">
      <alignment/>
      <protection hidden="1"/>
    </xf>
    <xf numFmtId="169" fontId="0" fillId="6" borderId="1" xfId="0" applyNumberFormat="1" applyFill="1" applyBorder="1" applyAlignment="1" applyProtection="1">
      <alignment/>
      <protection hidden="1"/>
    </xf>
    <xf numFmtId="169" fontId="0" fillId="12" borderId="1" xfId="0" applyNumberFormat="1" applyFill="1" applyBorder="1" applyAlignment="1" applyProtection="1">
      <alignment/>
      <protection hidden="1"/>
    </xf>
    <xf numFmtId="169" fontId="32" fillId="12" borderId="28" xfId="0" applyNumberFormat="1" applyFont="1" applyFill="1" applyBorder="1" applyAlignment="1" applyProtection="1">
      <alignment horizontal="center"/>
      <protection hidden="1"/>
    </xf>
    <xf numFmtId="164" fontId="0" fillId="0" borderId="29" xfId="0" applyBorder="1" applyAlignment="1" applyProtection="1">
      <alignment horizontal="left"/>
      <protection hidden="1"/>
    </xf>
    <xf numFmtId="164" fontId="0" fillId="4" borderId="30" xfId="0" applyFill="1" applyBorder="1" applyAlignment="1" applyProtection="1">
      <alignment/>
      <protection hidden="1"/>
    </xf>
    <xf numFmtId="169" fontId="0" fillId="4" borderId="30" xfId="0" applyNumberFormat="1" applyFill="1" applyBorder="1" applyAlignment="1" applyProtection="1">
      <alignment/>
      <protection hidden="1"/>
    </xf>
    <xf numFmtId="164" fontId="0" fillId="6" borderId="30" xfId="0" applyFill="1" applyBorder="1" applyAlignment="1" applyProtection="1">
      <alignment/>
      <protection hidden="1"/>
    </xf>
    <xf numFmtId="169" fontId="0" fillId="6" borderId="30" xfId="0" applyNumberFormat="1" applyFill="1" applyBorder="1" applyAlignment="1" applyProtection="1">
      <alignment/>
      <protection hidden="1"/>
    </xf>
    <xf numFmtId="169" fontId="0" fillId="12" borderId="30" xfId="0" applyNumberFormat="1" applyFill="1" applyBorder="1" applyAlignment="1" applyProtection="1">
      <alignment/>
      <protection hidden="1"/>
    </xf>
    <xf numFmtId="169" fontId="32" fillId="12" borderId="31" xfId="0" applyNumberFormat="1" applyFont="1" applyFill="1" applyBorder="1" applyAlignment="1" applyProtection="1">
      <alignment horizontal="center"/>
      <protection hidden="1"/>
    </xf>
    <xf numFmtId="164" fontId="31" fillId="2" borderId="22" xfId="0" applyFont="1" applyFill="1" applyBorder="1" applyAlignment="1" applyProtection="1">
      <alignment horizontal="center" vertical="center" wrapText="1"/>
      <protection hidden="1"/>
    </xf>
    <xf numFmtId="164" fontId="30" fillId="2" borderId="13" xfId="0" applyFont="1" applyFill="1" applyBorder="1" applyAlignment="1" applyProtection="1">
      <alignment horizontal="center" vertical="center" wrapText="1"/>
      <protection hidden="1"/>
    </xf>
    <xf numFmtId="164" fontId="33" fillId="2" borderId="5" xfId="0" applyFont="1" applyFill="1" applyBorder="1" applyAlignment="1" applyProtection="1">
      <alignment horizontal="center" wrapText="1"/>
      <protection hidden="1"/>
    </xf>
    <xf numFmtId="164" fontId="34" fillId="3" borderId="37" xfId="0" applyFont="1" applyFill="1" applyBorder="1" applyAlignment="1" applyProtection="1">
      <alignment horizontal="center" vertical="center" wrapText="1"/>
      <protection hidden="1"/>
    </xf>
    <xf numFmtId="164" fontId="34" fillId="4" borderId="38" xfId="0" applyFont="1" applyFill="1" applyBorder="1" applyAlignment="1" applyProtection="1">
      <alignment horizontal="center" vertical="center" wrapText="1"/>
      <protection hidden="1"/>
    </xf>
    <xf numFmtId="164" fontId="34" fillId="6" borderId="38" xfId="0" applyFont="1" applyFill="1" applyBorder="1" applyAlignment="1" applyProtection="1">
      <alignment horizontal="center" wrapText="1"/>
      <protection hidden="1"/>
    </xf>
    <xf numFmtId="164" fontId="34" fillId="6" borderId="37" xfId="0" applyFont="1" applyFill="1" applyBorder="1" applyAlignment="1" applyProtection="1">
      <alignment horizontal="center" vertical="center" wrapText="1"/>
      <protection hidden="1"/>
    </xf>
    <xf numFmtId="164" fontId="5" fillId="2" borderId="39" xfId="0" applyFont="1" applyFill="1" applyBorder="1" applyAlignment="1" applyProtection="1">
      <alignment horizontal="center" vertical="center" wrapText="1"/>
      <protection hidden="1"/>
    </xf>
    <xf numFmtId="164" fontId="33" fillId="2" borderId="40" xfId="0" applyFont="1" applyFill="1" applyBorder="1" applyAlignment="1" applyProtection="1">
      <alignment wrapText="1"/>
      <protection hidden="1"/>
    </xf>
    <xf numFmtId="164" fontId="34" fillId="3" borderId="41" xfId="0" applyFont="1" applyFill="1" applyBorder="1" applyAlignment="1" applyProtection="1">
      <alignment horizontal="center" wrapText="1"/>
      <protection hidden="1"/>
    </xf>
    <xf numFmtId="164" fontId="34" fillId="4" borderId="41" xfId="0" applyFont="1" applyFill="1" applyBorder="1" applyAlignment="1" applyProtection="1">
      <alignment horizontal="center" wrapText="1"/>
      <protection hidden="1"/>
    </xf>
    <xf numFmtId="169" fontId="34" fillId="4" borderId="41" xfId="0" applyNumberFormat="1" applyFont="1" applyFill="1" applyBorder="1" applyAlignment="1" applyProtection="1">
      <alignment horizontal="center" wrapText="1"/>
      <protection hidden="1"/>
    </xf>
    <xf numFmtId="164" fontId="34" fillId="4" borderId="42" xfId="0" applyFont="1" applyFill="1" applyBorder="1" applyAlignment="1" applyProtection="1">
      <alignment horizontal="center" vertical="center" wrapText="1"/>
      <protection hidden="1"/>
    </xf>
    <xf numFmtId="164" fontId="34" fillId="6" borderId="41" xfId="0" applyFont="1" applyFill="1" applyBorder="1" applyAlignment="1" applyProtection="1">
      <alignment horizontal="center" wrapText="1"/>
      <protection hidden="1"/>
    </xf>
    <xf numFmtId="164" fontId="33" fillId="2" borderId="27" xfId="0" applyFont="1" applyFill="1" applyBorder="1" applyAlignment="1" applyProtection="1">
      <alignment vertical="top"/>
      <protection hidden="1"/>
    </xf>
    <xf numFmtId="164" fontId="34" fillId="3" borderId="1" xfId="0" applyFont="1" applyFill="1" applyBorder="1" applyAlignment="1" applyProtection="1">
      <alignment horizontal="center"/>
      <protection hidden="1"/>
    </xf>
    <xf numFmtId="169" fontId="34" fillId="3" borderId="1" xfId="0" applyNumberFormat="1" applyFont="1" applyFill="1" applyBorder="1" applyAlignment="1" applyProtection="1">
      <alignment horizontal="center"/>
      <protection hidden="1"/>
    </xf>
    <xf numFmtId="170" fontId="33" fillId="3" borderId="1" xfId="0" applyNumberFormat="1" applyFont="1" applyFill="1" applyBorder="1" applyAlignment="1" applyProtection="1">
      <alignment horizontal="center"/>
      <protection hidden="1"/>
    </xf>
    <xf numFmtId="164" fontId="34" fillId="4" borderId="1" xfId="0" applyFont="1" applyFill="1" applyBorder="1" applyAlignment="1" applyProtection="1">
      <alignment horizontal="center"/>
      <protection hidden="1"/>
    </xf>
    <xf numFmtId="169" fontId="34" fillId="4" borderId="1" xfId="0" applyNumberFormat="1" applyFont="1" applyFill="1" applyBorder="1" applyAlignment="1" applyProtection="1">
      <alignment horizontal="center"/>
      <protection hidden="1"/>
    </xf>
    <xf numFmtId="170" fontId="33" fillId="4" borderId="1" xfId="0" applyNumberFormat="1" applyFont="1" applyFill="1" applyBorder="1" applyAlignment="1" applyProtection="1">
      <alignment horizontal="center"/>
      <protection hidden="1"/>
    </xf>
    <xf numFmtId="164" fontId="34" fillId="6" borderId="1" xfId="0" applyFont="1" applyFill="1" applyBorder="1" applyAlignment="1" applyProtection="1">
      <alignment horizontal="center"/>
      <protection hidden="1"/>
    </xf>
    <xf numFmtId="169" fontId="34" fillId="6" borderId="1" xfId="0" applyNumberFormat="1" applyFont="1" applyFill="1" applyBorder="1" applyAlignment="1" applyProtection="1">
      <alignment horizontal="center"/>
      <protection hidden="1"/>
    </xf>
    <xf numFmtId="164" fontId="5" fillId="2" borderId="28" xfId="0" applyFont="1" applyFill="1" applyBorder="1" applyAlignment="1" applyProtection="1">
      <alignment horizontal="center"/>
      <protection hidden="1"/>
    </xf>
    <xf numFmtId="164" fontId="33" fillId="2" borderId="27" xfId="0" applyFont="1" applyFill="1" applyBorder="1" applyAlignment="1" applyProtection="1">
      <alignment/>
      <protection hidden="1"/>
    </xf>
    <xf numFmtId="164" fontId="33" fillId="2" borderId="29" xfId="0" applyFont="1" applyFill="1" applyBorder="1" applyAlignment="1" applyProtection="1">
      <alignment/>
      <protection hidden="1"/>
    </xf>
    <xf numFmtId="164" fontId="34" fillId="3" borderId="30" xfId="0" applyFont="1" applyFill="1" applyBorder="1" applyAlignment="1" applyProtection="1">
      <alignment horizontal="center"/>
      <protection hidden="1"/>
    </xf>
    <xf numFmtId="169" fontId="34" fillId="3" borderId="30" xfId="0" applyNumberFormat="1" applyFont="1" applyFill="1" applyBorder="1" applyAlignment="1" applyProtection="1">
      <alignment horizontal="center"/>
      <protection hidden="1"/>
    </xf>
    <xf numFmtId="170" fontId="33" fillId="3" borderId="30" xfId="0" applyNumberFormat="1" applyFont="1" applyFill="1" applyBorder="1" applyAlignment="1" applyProtection="1">
      <alignment horizontal="center"/>
      <protection hidden="1"/>
    </xf>
    <xf numFmtId="164" fontId="34" fillId="4" borderId="30" xfId="0" applyFont="1" applyFill="1" applyBorder="1" applyAlignment="1" applyProtection="1">
      <alignment horizontal="center"/>
      <protection hidden="1"/>
    </xf>
    <xf numFmtId="169" fontId="34" fillId="4" borderId="30" xfId="0" applyNumberFormat="1" applyFont="1" applyFill="1" applyBorder="1" applyAlignment="1" applyProtection="1">
      <alignment horizontal="center"/>
      <protection hidden="1"/>
    </xf>
    <xf numFmtId="170" fontId="33" fillId="4" borderId="30" xfId="0" applyNumberFormat="1" applyFont="1" applyFill="1" applyBorder="1" applyAlignment="1" applyProtection="1">
      <alignment horizontal="center"/>
      <protection hidden="1"/>
    </xf>
    <xf numFmtId="164" fontId="34" fillId="6" borderId="30" xfId="0" applyFont="1" applyFill="1" applyBorder="1" applyAlignment="1" applyProtection="1">
      <alignment horizontal="center"/>
      <protection hidden="1"/>
    </xf>
    <xf numFmtId="169" fontId="34" fillId="6" borderId="30" xfId="0" applyNumberFormat="1" applyFont="1" applyFill="1" applyBorder="1" applyAlignment="1" applyProtection="1">
      <alignment horizontal="center"/>
      <protection hidden="1"/>
    </xf>
    <xf numFmtId="164" fontId="5" fillId="2" borderId="31" xfId="0" applyFont="1" applyFill="1" applyBorder="1" applyAlignment="1" applyProtection="1">
      <alignment horizontal="center"/>
      <protection hidden="1"/>
    </xf>
    <xf numFmtId="164" fontId="4" fillId="0" borderId="0" xfId="0" applyFont="1" applyAlignment="1" applyProtection="1">
      <alignment horizontal="center"/>
      <protection hidden="1"/>
    </xf>
    <xf numFmtId="164" fontId="6" fillId="0" borderId="0" xfId="0" applyFont="1" applyBorder="1" applyAlignment="1" applyProtection="1">
      <alignment horizontal="center" vertical="center"/>
      <protection hidden="1"/>
    </xf>
    <xf numFmtId="164" fontId="0" fillId="2" borderId="43" xfId="0" applyFont="1" applyFill="1" applyBorder="1" applyAlignment="1" applyProtection="1">
      <alignment horizontal="center" vertical="center" wrapText="1"/>
      <protection hidden="1"/>
    </xf>
    <xf numFmtId="164" fontId="34" fillId="3" borderId="44" xfId="0" applyFont="1" applyFill="1" applyBorder="1" applyAlignment="1" applyProtection="1">
      <alignment horizontal="center" vertical="center" wrapText="1"/>
      <protection hidden="1"/>
    </xf>
    <xf numFmtId="164" fontId="34" fillId="4" borderId="44" xfId="0" applyFont="1" applyFill="1" applyBorder="1" applyAlignment="1" applyProtection="1">
      <alignment horizontal="center" vertical="center" wrapText="1"/>
      <protection hidden="1"/>
    </xf>
    <xf numFmtId="164" fontId="34" fillId="6" borderId="44" xfId="0" applyFont="1" applyFill="1" applyBorder="1" applyAlignment="1" applyProtection="1">
      <alignment horizontal="center" vertical="center" wrapText="1"/>
      <protection hidden="1"/>
    </xf>
    <xf numFmtId="164" fontId="4" fillId="2" borderId="45" xfId="0" applyFont="1" applyFill="1" applyBorder="1" applyAlignment="1" applyProtection="1">
      <alignment horizontal="center" vertical="center" wrapText="1"/>
      <protection hidden="1"/>
    </xf>
    <xf numFmtId="164" fontId="34" fillId="3" borderId="26" xfId="0" applyFont="1" applyFill="1" applyBorder="1" applyAlignment="1" applyProtection="1">
      <alignment horizontal="center" wrapText="1"/>
      <protection hidden="1"/>
    </xf>
    <xf numFmtId="164" fontId="34" fillId="4" borderId="26" xfId="0" applyFont="1" applyFill="1" applyBorder="1" applyAlignment="1" applyProtection="1">
      <alignment horizontal="center" wrapText="1"/>
      <protection hidden="1"/>
    </xf>
    <xf numFmtId="169" fontId="34" fillId="4" borderId="26" xfId="0" applyNumberFormat="1" applyFont="1" applyFill="1" applyBorder="1" applyAlignment="1" applyProtection="1">
      <alignment horizontal="center" wrapText="1"/>
      <protection hidden="1"/>
    </xf>
    <xf numFmtId="164" fontId="34" fillId="6" borderId="26" xfId="0" applyFont="1" applyFill="1" applyBorder="1" applyAlignment="1" applyProtection="1">
      <alignment horizontal="center" wrapText="1"/>
      <protection hidden="1"/>
    </xf>
    <xf numFmtId="164" fontId="0" fillId="0" borderId="27" xfId="0" applyBorder="1" applyAlignment="1" applyProtection="1">
      <alignment/>
      <protection hidden="1"/>
    </xf>
    <xf numFmtId="164" fontId="0" fillId="3" borderId="1" xfId="0" applyFill="1" applyBorder="1" applyAlignment="1" applyProtection="1">
      <alignment/>
      <protection hidden="1"/>
    </xf>
    <xf numFmtId="169" fontId="0" fillId="3" borderId="1" xfId="0" applyNumberFormat="1" applyFill="1" applyBorder="1" applyAlignment="1" applyProtection="1">
      <alignment/>
      <protection hidden="1"/>
    </xf>
    <xf numFmtId="164" fontId="0" fillId="6" borderId="44" xfId="0" applyFont="1" applyFill="1" applyBorder="1" applyAlignment="1" applyProtection="1">
      <alignment horizontal="right" wrapText="1"/>
      <protection hidden="1"/>
    </xf>
    <xf numFmtId="169" fontId="0" fillId="6" borderId="44" xfId="0" applyNumberFormat="1" applyFont="1" applyFill="1" applyBorder="1" applyAlignment="1" applyProtection="1">
      <alignment horizontal="right" wrapText="1"/>
      <protection hidden="1"/>
    </xf>
    <xf numFmtId="164" fontId="34" fillId="6" borderId="44" xfId="0" applyFont="1" applyFill="1" applyBorder="1" applyAlignment="1" applyProtection="1">
      <alignment horizontal="center" wrapText="1"/>
      <protection hidden="1"/>
    </xf>
    <xf numFmtId="164" fontId="4" fillId="0" borderId="28" xfId="0" applyFont="1" applyBorder="1" applyAlignment="1" applyProtection="1">
      <alignment horizontal="center"/>
      <protection hidden="1"/>
    </xf>
    <xf numFmtId="164" fontId="0" fillId="6" borderId="1" xfId="0" applyFill="1" applyBorder="1" applyAlignment="1" applyProtection="1">
      <alignment/>
      <protection hidden="1"/>
    </xf>
    <xf numFmtId="169" fontId="0" fillId="6" borderId="1" xfId="0" applyNumberFormat="1" applyFill="1" applyBorder="1" applyAlignment="1" applyProtection="1">
      <alignment/>
      <protection hidden="1"/>
    </xf>
    <xf numFmtId="164" fontId="0" fillId="0" borderId="29" xfId="0" applyBorder="1" applyAlignment="1" applyProtection="1">
      <alignment/>
      <protection hidden="1"/>
    </xf>
    <xf numFmtId="164" fontId="0" fillId="3" borderId="30" xfId="0" applyFill="1" applyBorder="1" applyAlignment="1" applyProtection="1">
      <alignment/>
      <protection hidden="1"/>
    </xf>
    <xf numFmtId="169" fontId="0" fillId="3" borderId="30" xfId="0" applyNumberFormat="1" applyFill="1" applyBorder="1" applyAlignment="1" applyProtection="1">
      <alignment/>
      <protection hidden="1"/>
    </xf>
    <xf numFmtId="164" fontId="0" fillId="6" borderId="30" xfId="0" applyFill="1" applyBorder="1" applyAlignment="1" applyProtection="1">
      <alignment/>
      <protection hidden="1"/>
    </xf>
    <xf numFmtId="169" fontId="0" fillId="6" borderId="30" xfId="0" applyNumberFormat="1" applyFill="1" applyBorder="1" applyAlignment="1" applyProtection="1">
      <alignment/>
      <protection hidden="1"/>
    </xf>
    <xf numFmtId="164" fontId="4" fillId="0" borderId="31" xfId="0" applyFont="1" applyBorder="1" applyAlignment="1" applyProtection="1">
      <alignment horizontal="center"/>
      <protection hidden="1"/>
    </xf>
  </cellXfs>
  <cellStyles count="10">
    <cellStyle name="Normal" xfId="0"/>
    <cellStyle name="Comma" xfId="15"/>
    <cellStyle name="Comma [0]" xfId="16"/>
    <cellStyle name="Currency" xfId="17"/>
    <cellStyle name="Currency [0]" xfId="18"/>
    <cellStyle name="Percent" xfId="19"/>
    <cellStyle name="Untitled1" xfId="20"/>
    <cellStyle name="Untitled2" xfId="21"/>
    <cellStyle name="Untitled3" xfId="22"/>
    <cellStyle name="Untitled4" xfId="23"/>
  </cellStyles>
  <dxfs count="2">
    <dxf>
      <border/>
    </dxf>
    <dxf>
      <font>
        <b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66"/>
      <rgbColor rgb="00FF00FF"/>
      <rgbColor rgb="0000FFFF"/>
      <rgbColor rgb="00800000"/>
      <rgbColor rgb="00008000"/>
      <rgbColor rgb="00000080"/>
      <rgbColor rgb="00808000"/>
      <rgbColor rgb="00800080"/>
      <rgbColor rgb="00008080"/>
      <rgbColor rgb="00C0C0C0"/>
      <rgbColor rgb="00808080"/>
      <rgbColor rgb="009999FF"/>
      <rgbColor rgb="00FF3333"/>
      <rgbColor rgb="00EEEEEE"/>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FE7F5"/>
      <rgbColor rgb="00CCFFCC"/>
      <rgbColor rgb="00FFFF99"/>
      <rgbColor rgb="0066FFFF"/>
      <rgbColor rgb="00FF99CC"/>
      <rgbColor rgb="00CC99FF"/>
      <rgbColor rgb="00FFCC99"/>
      <rgbColor rgb="003366FF"/>
      <rgbColor rgb="0033CCCC"/>
      <rgbColor rgb="0099CC66"/>
      <rgbColor rgb="00FFCC00"/>
      <rgbColor rgb="00FF9900"/>
      <rgbColor rgb="00FF6600"/>
      <rgbColor rgb="00666699"/>
      <rgbColor rgb="00969696"/>
      <rgbColor rgb="00003366"/>
      <rgbColor rgb="00339966"/>
      <rgbColor rgb="00003300"/>
      <rgbColor rgb="00333300"/>
      <rgbColor rgb="00993300"/>
      <rgbColor rgb="00993366"/>
      <rgbColor rgb="003333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AA86"/>
  <sheetViews>
    <sheetView tabSelected="1" zoomScale="90" zoomScaleNormal="90" workbookViewId="0" topLeftCell="A1">
      <pane ySplit="10" topLeftCell="A11" activePane="bottomLeft" state="frozen"/>
      <selection pane="topLeft" activeCell="A1" sqref="A1"/>
      <selection pane="bottomLeft" activeCell="R18" sqref="R18"/>
    </sheetView>
  </sheetViews>
  <sheetFormatPr defaultColWidth="11.421875" defaultRowHeight="12.75" customHeight="1"/>
  <cols>
    <col min="1" max="1" width="17.7109375" style="0" customWidth="1"/>
    <col min="2" max="2" width="21.57421875" style="0" customWidth="1"/>
    <col min="3" max="3" width="9.140625" style="0" customWidth="1"/>
    <col min="4" max="4" width="11.57421875" style="0" customWidth="1"/>
    <col min="5" max="5" width="5.00390625" style="0" customWidth="1"/>
    <col min="6" max="6" width="5.140625" style="0" customWidth="1"/>
    <col min="7" max="7" width="5.28125" style="0" customWidth="1"/>
    <col min="8" max="10" width="5.140625" style="0" customWidth="1"/>
    <col min="11" max="11" width="11.57421875" style="0" customWidth="1"/>
    <col min="12" max="14" width="6.57421875" style="0" customWidth="1"/>
    <col min="15" max="17" width="5.140625" style="0" customWidth="1"/>
    <col min="18" max="18" width="11.57421875" style="0" customWidth="1"/>
    <col min="19" max="19" width="6.57421875" style="0" customWidth="1"/>
    <col min="20" max="20" width="10.28125" style="1" customWidth="1"/>
    <col min="21" max="21" width="11.57421875" style="2" customWidth="1"/>
    <col min="22" max="27" width="0" style="2" hidden="1" customWidth="1"/>
    <col min="28" max="16384" width="11.57421875" style="0" customWidth="1"/>
  </cols>
  <sheetData>
    <row r="1" spans="1:27" ht="12.75" customHeight="1">
      <c r="A1" s="3"/>
      <c r="B1" s="3"/>
      <c r="C1" s="3"/>
      <c r="D1" s="3"/>
      <c r="E1" s="3"/>
      <c r="F1" s="3"/>
      <c r="G1" s="3"/>
      <c r="H1" s="3"/>
      <c r="I1" s="3"/>
      <c r="J1" s="3"/>
      <c r="K1" s="3"/>
      <c r="L1" s="3"/>
      <c r="M1" s="3"/>
      <c r="N1" s="3"/>
      <c r="O1" s="3"/>
      <c r="P1" s="3"/>
      <c r="Q1" s="3"/>
      <c r="R1" s="3"/>
      <c r="S1" s="3"/>
      <c r="T1" s="4"/>
      <c r="U1" s="5"/>
      <c r="V1" s="5"/>
      <c r="W1" s="5"/>
      <c r="X1" s="5"/>
      <c r="Y1" s="5"/>
      <c r="Z1" s="5"/>
      <c r="AA1" s="6"/>
    </row>
    <row r="2" spans="1:27" ht="26.25" customHeight="1">
      <c r="A2" s="3"/>
      <c r="B2" s="7" t="s">
        <v>0</v>
      </c>
      <c r="C2" s="7"/>
      <c r="D2" s="3"/>
      <c r="E2" s="3"/>
      <c r="F2" s="3"/>
      <c r="G2" s="3"/>
      <c r="H2" s="3"/>
      <c r="I2" s="3"/>
      <c r="J2" s="3"/>
      <c r="K2" s="3"/>
      <c r="L2" s="3"/>
      <c r="M2" s="3"/>
      <c r="N2" s="3"/>
      <c r="O2" s="3"/>
      <c r="P2" s="3"/>
      <c r="Q2" s="3"/>
      <c r="R2" s="3"/>
      <c r="S2" s="3"/>
      <c r="T2" s="4"/>
      <c r="U2" s="5"/>
      <c r="V2" s="5"/>
      <c r="W2" s="5"/>
      <c r="X2" s="5"/>
      <c r="Y2" s="5"/>
      <c r="Z2" s="5"/>
      <c r="AA2" s="6"/>
    </row>
    <row r="3" spans="1:27" ht="12.75" customHeight="1">
      <c r="A3" s="3"/>
      <c r="B3" s="3"/>
      <c r="C3" s="3"/>
      <c r="D3" s="3"/>
      <c r="E3" s="3"/>
      <c r="F3" s="3"/>
      <c r="G3" s="3"/>
      <c r="H3" s="3"/>
      <c r="I3" s="3"/>
      <c r="J3" s="3"/>
      <c r="K3" s="3"/>
      <c r="L3" s="3"/>
      <c r="M3" s="3"/>
      <c r="N3" s="3"/>
      <c r="O3" s="3"/>
      <c r="P3" s="3"/>
      <c r="Q3" s="3"/>
      <c r="R3" s="3"/>
      <c r="S3" s="3"/>
      <c r="T3" s="4"/>
      <c r="U3" s="5"/>
      <c r="V3" s="5"/>
      <c r="W3" s="5"/>
      <c r="X3" s="5"/>
      <c r="Y3" s="5"/>
      <c r="Z3" s="5"/>
      <c r="AA3" s="6"/>
    </row>
    <row r="4" spans="1:27" ht="33" customHeight="1">
      <c r="A4" s="3"/>
      <c r="B4" s="3"/>
      <c r="C4" s="3"/>
      <c r="D4" s="3"/>
      <c r="E4" s="3"/>
      <c r="F4" s="3"/>
      <c r="G4" s="8" t="s">
        <v>1</v>
      </c>
      <c r="H4" s="9"/>
      <c r="I4" s="10"/>
      <c r="J4" s="9"/>
      <c r="K4" s="9"/>
      <c r="L4" s="10"/>
      <c r="M4" s="3"/>
      <c r="N4" s="3"/>
      <c r="O4" s="3"/>
      <c r="P4" s="3"/>
      <c r="Q4" s="3"/>
      <c r="R4" s="3"/>
      <c r="S4" s="3"/>
      <c r="T4" s="4"/>
      <c r="U4" s="5"/>
      <c r="V4" s="5"/>
      <c r="W4" s="5"/>
      <c r="X4" s="5"/>
      <c r="Y4" s="5"/>
      <c r="Z4" s="5"/>
      <c r="AA4" s="6"/>
    </row>
    <row r="5" spans="1:27" ht="29.25" customHeight="1">
      <c r="A5" s="3"/>
      <c r="B5" s="11" t="s">
        <v>2</v>
      </c>
      <c r="C5" s="11"/>
      <c r="D5" s="11"/>
      <c r="E5" s="11"/>
      <c r="F5" s="11"/>
      <c r="G5" s="11"/>
      <c r="H5" s="11"/>
      <c r="I5" s="11"/>
      <c r="J5" s="11"/>
      <c r="K5" s="11"/>
      <c r="L5" s="11"/>
      <c r="M5" s="11"/>
      <c r="N5" s="11"/>
      <c r="O5" s="11"/>
      <c r="P5" s="11"/>
      <c r="Q5" s="11"/>
      <c r="R5" s="11"/>
      <c r="S5" s="11"/>
      <c r="T5" s="11"/>
      <c r="U5" s="5"/>
      <c r="V5" s="5"/>
      <c r="W5" s="5"/>
      <c r="X5" s="5"/>
      <c r="Y5" s="5"/>
      <c r="Z5" s="5"/>
      <c r="AA5" s="6"/>
    </row>
    <row r="6" spans="1:27" ht="22.5" customHeight="1">
      <c r="A6" s="3"/>
      <c r="B6" s="12" t="s">
        <v>3</v>
      </c>
      <c r="C6" s="12"/>
      <c r="D6" s="12"/>
      <c r="E6" s="12"/>
      <c r="F6" s="12"/>
      <c r="G6" s="12"/>
      <c r="H6" s="12"/>
      <c r="I6" s="12"/>
      <c r="J6" s="12"/>
      <c r="K6" s="12"/>
      <c r="L6" s="12"/>
      <c r="M6" s="12"/>
      <c r="N6" s="12"/>
      <c r="O6" s="12"/>
      <c r="P6" s="12"/>
      <c r="Q6" s="12"/>
      <c r="R6" s="12"/>
      <c r="S6" s="12"/>
      <c r="T6" s="12"/>
      <c r="U6" s="5"/>
      <c r="V6" s="5"/>
      <c r="W6" s="5"/>
      <c r="X6" s="5"/>
      <c r="Y6" s="5"/>
      <c r="Z6" s="5"/>
      <c r="AA6" s="6"/>
    </row>
    <row r="7" spans="1:27" ht="22.5" customHeight="1">
      <c r="A7" s="3"/>
      <c r="B7" s="13" t="s">
        <v>4</v>
      </c>
      <c r="C7" s="13"/>
      <c r="D7" s="13"/>
      <c r="E7" s="13"/>
      <c r="F7" s="13"/>
      <c r="G7" s="13"/>
      <c r="H7" s="13"/>
      <c r="I7" s="13"/>
      <c r="J7" s="13"/>
      <c r="K7" s="13"/>
      <c r="L7" s="13"/>
      <c r="M7" s="13"/>
      <c r="N7" s="13"/>
      <c r="O7" s="13"/>
      <c r="P7" s="13"/>
      <c r="Q7" s="13"/>
      <c r="R7" s="13"/>
      <c r="S7" s="13"/>
      <c r="T7" s="13"/>
      <c r="U7" s="5"/>
      <c r="V7" s="5"/>
      <c r="W7" s="5"/>
      <c r="X7" s="5"/>
      <c r="Y7" s="5"/>
      <c r="Z7" s="5"/>
      <c r="AA7" s="6"/>
    </row>
    <row r="8" spans="1:27" ht="22.5" customHeight="1">
      <c r="A8" s="3"/>
      <c r="B8" s="14" t="s">
        <v>5</v>
      </c>
      <c r="C8" s="14"/>
      <c r="D8" s="14"/>
      <c r="E8" s="14"/>
      <c r="F8" s="14"/>
      <c r="G8" s="14"/>
      <c r="H8" s="14"/>
      <c r="I8" s="14"/>
      <c r="J8" s="14"/>
      <c r="K8" s="14"/>
      <c r="L8" s="14"/>
      <c r="M8" s="14"/>
      <c r="N8" s="14"/>
      <c r="O8" s="14"/>
      <c r="P8" s="14"/>
      <c r="Q8" s="14"/>
      <c r="R8" s="14"/>
      <c r="S8" s="14"/>
      <c r="T8" s="14"/>
      <c r="U8" s="5"/>
      <c r="V8" s="5"/>
      <c r="W8" s="5"/>
      <c r="X8" s="5"/>
      <c r="Y8" s="5"/>
      <c r="Z8" s="5"/>
      <c r="AA8" s="6"/>
    </row>
    <row r="9" spans="1:27" s="31" customFormat="1" ht="42" customHeight="1">
      <c r="A9" s="15"/>
      <c r="B9" s="16" t="s">
        <v>6</v>
      </c>
      <c r="C9" s="17" t="s">
        <v>7</v>
      </c>
      <c r="D9" s="18" t="s">
        <v>8</v>
      </c>
      <c r="E9" s="19" t="s">
        <v>9</v>
      </c>
      <c r="F9" s="19"/>
      <c r="G9" s="19"/>
      <c r="H9" s="20" t="s">
        <v>10</v>
      </c>
      <c r="I9" s="20"/>
      <c r="J9" s="20"/>
      <c r="K9" s="21" t="s">
        <v>11</v>
      </c>
      <c r="L9" s="22" t="s">
        <v>12</v>
      </c>
      <c r="M9" s="23" t="s">
        <v>13</v>
      </c>
      <c r="N9" s="24" t="s">
        <v>14</v>
      </c>
      <c r="O9" s="25" t="s">
        <v>15</v>
      </c>
      <c r="P9" s="25"/>
      <c r="Q9" s="25"/>
      <c r="R9" s="26" t="s">
        <v>16</v>
      </c>
      <c r="S9" s="27" t="s">
        <v>17</v>
      </c>
      <c r="T9" s="28">
        <f>IF(SUM(T12:T81)=0," ","Race Posn")</f>
        <v>0</v>
      </c>
      <c r="U9" s="29" t="s">
        <v>18</v>
      </c>
      <c r="V9" s="29" t="s">
        <v>19</v>
      </c>
      <c r="W9" s="29" t="s">
        <v>20</v>
      </c>
      <c r="X9" s="29" t="s">
        <v>21</v>
      </c>
      <c r="Y9" s="29" t="s">
        <v>22</v>
      </c>
      <c r="Z9" s="29" t="s">
        <v>17</v>
      </c>
      <c r="AA9" s="30"/>
    </row>
    <row r="10" spans="1:27" s="31" customFormat="1" ht="12.75" customHeight="1">
      <c r="A10" s="15"/>
      <c r="B10" s="32"/>
      <c r="C10" s="33"/>
      <c r="D10" s="34"/>
      <c r="E10" s="35" t="s">
        <v>23</v>
      </c>
      <c r="F10" s="35" t="s">
        <v>24</v>
      </c>
      <c r="G10" s="35" t="s">
        <v>25</v>
      </c>
      <c r="H10" s="36" t="s">
        <v>23</v>
      </c>
      <c r="I10" s="36" t="s">
        <v>24</v>
      </c>
      <c r="J10" s="36" t="s">
        <v>25</v>
      </c>
      <c r="K10" s="21"/>
      <c r="L10" s="22"/>
      <c r="M10" s="23"/>
      <c r="N10" s="37" t="s">
        <v>26</v>
      </c>
      <c r="O10" s="38" t="s">
        <v>23</v>
      </c>
      <c r="P10" s="38" t="s">
        <v>24</v>
      </c>
      <c r="Q10" s="38" t="s">
        <v>25</v>
      </c>
      <c r="R10" s="26"/>
      <c r="S10" s="26"/>
      <c r="T10" s="28"/>
      <c r="U10" s="39"/>
      <c r="V10" s="39"/>
      <c r="W10" s="39"/>
      <c r="X10" s="39"/>
      <c r="Y10" s="39"/>
      <c r="Z10" s="39"/>
      <c r="AA10" s="30"/>
    </row>
    <row r="11" spans="1:27" s="49" customFormat="1" ht="12.75" customHeight="1">
      <c r="A11" s="15"/>
      <c r="B11" s="40"/>
      <c r="C11" s="41"/>
      <c r="D11" s="41"/>
      <c r="E11" s="42"/>
      <c r="F11" s="42"/>
      <c r="G11" s="42"/>
      <c r="H11" s="42"/>
      <c r="I11" s="42"/>
      <c r="J11" s="42"/>
      <c r="K11" s="43"/>
      <c r="L11" s="44"/>
      <c r="M11" s="45"/>
      <c r="N11" s="46"/>
      <c r="O11" s="42"/>
      <c r="P11" s="42"/>
      <c r="Q11" s="42"/>
      <c r="R11" s="47"/>
      <c r="S11" s="48"/>
      <c r="T11" s="48"/>
      <c r="U11" s="39"/>
      <c r="V11" s="39"/>
      <c r="W11" s="39"/>
      <c r="X11" s="39"/>
      <c r="Y11" s="39"/>
      <c r="Z11" s="39"/>
      <c r="AA11" s="39"/>
    </row>
    <row r="12" spans="1:27" ht="24" customHeight="1">
      <c r="A12" s="15"/>
      <c r="B12" s="50" t="s">
        <v>27</v>
      </c>
      <c r="C12" s="51">
        <v>1.056</v>
      </c>
      <c r="D12" s="52">
        <v>42532.583333333336</v>
      </c>
      <c r="E12" s="53">
        <f>INT(E13)</f>
        <v>0</v>
      </c>
      <c r="F12" s="53">
        <f>INT((E13-E12)*24)</f>
        <v>11</v>
      </c>
      <c r="G12" s="54">
        <f>(((E13-E12)*24)-INT((E13-E12)*24))*60</f>
        <v>12.999999993480742</v>
      </c>
      <c r="H12" s="55">
        <f>INT(H13)</f>
        <v>0</v>
      </c>
      <c r="I12" s="55">
        <f>INT((H13-H12)*24)</f>
        <v>11</v>
      </c>
      <c r="J12" s="56">
        <f>(((H13-H12)*24)-INT((H13-H12)*24))*60</f>
        <v>50.68799999311576</v>
      </c>
      <c r="K12" s="52">
        <v>42533.05069444444</v>
      </c>
      <c r="L12" s="57">
        <f>IF(K12=0," ",V13)</f>
        <v>3</v>
      </c>
      <c r="M12" s="58">
        <f>IF(K12=0," ",X13)</f>
        <v>9</v>
      </c>
      <c r="N12" s="59">
        <f>N13</f>
        <v>0.0034722222</v>
      </c>
      <c r="O12" s="60">
        <f>INT(O13)</f>
        <v>0</v>
      </c>
      <c r="P12" s="60">
        <f>INT((O13-O12)*24)</f>
        <v>4</v>
      </c>
      <c r="Q12" s="61">
        <f>(((O13-O12)*24)-INT((O13-O12)*24))*60</f>
        <v>54.0000000322328</v>
      </c>
      <c r="R12" s="62">
        <v>42533.25833333333</v>
      </c>
      <c r="S12" s="63">
        <f>IF(R12=0," ",Z13)</f>
        <v>10</v>
      </c>
      <c r="T12" s="64">
        <f>IF(K12=" "," ",IF('Caernarfon-Whitehaven'!E12&gt;0," ",'Race Totals'!Z9))</f>
        <v>0</v>
      </c>
      <c r="U12" s="5"/>
      <c r="V12" s="5"/>
      <c r="W12" s="5"/>
      <c r="X12" s="5"/>
      <c r="Y12" s="5"/>
      <c r="Z12" s="5"/>
      <c r="AA12" s="6"/>
    </row>
    <row r="13" spans="1:27" s="76" customFormat="1" ht="12.75" customHeight="1">
      <c r="A13" s="15"/>
      <c r="B13" s="65"/>
      <c r="C13" s="66"/>
      <c r="D13" s="67"/>
      <c r="E13" s="68">
        <f>IF(K12=0,0,K12-D12)</f>
        <v>0.46736111110658385</v>
      </c>
      <c r="F13" s="69"/>
      <c r="G13" s="69"/>
      <c r="H13" s="69">
        <f>IF(E13*C12=0,0,E13*C12)</f>
        <v>0.4935333333285526</v>
      </c>
      <c r="I13" s="67"/>
      <c r="J13" s="67"/>
      <c r="K13" s="67"/>
      <c r="L13" s="70"/>
      <c r="M13" s="71"/>
      <c r="N13" s="68">
        <f>IF(R12=0,0,0.0034722222)</f>
        <v>0.0034722222</v>
      </c>
      <c r="O13" s="68">
        <f>IF(R12=0,0,R12-K12-N12)</f>
        <v>0.20416666668905056</v>
      </c>
      <c r="P13" s="67"/>
      <c r="Q13" s="67"/>
      <c r="R13" s="72"/>
      <c r="S13" s="73">
        <f>O13</f>
        <v>0.20416666668905056</v>
      </c>
      <c r="T13" s="74"/>
      <c r="U13" s="75">
        <f>IF(E13=0," ",E13)</f>
        <v>0.46736111110658385</v>
      </c>
      <c r="V13" s="5">
        <f>IF(K12=0," ",RANK(U13,U$13:U$81,1))</f>
        <v>3</v>
      </c>
      <c r="W13" s="5">
        <f>IF(H13=0," ",H13)</f>
        <v>0.4935333333285526</v>
      </c>
      <c r="X13" s="5">
        <f>IF(K12=0," ",RANK(W13,W$13:W$81,1))</f>
        <v>9</v>
      </c>
      <c r="Y13" s="75">
        <f>IF(O13=0," ",O13)</f>
        <v>0.20416666668905056</v>
      </c>
      <c r="Z13" s="5">
        <f>IF(R12=0," ",RANK(Y13,Y$13:Y$81,1))</f>
        <v>10</v>
      </c>
      <c r="AA13" s="6"/>
    </row>
    <row r="14" spans="1:27" ht="22.5" customHeight="1">
      <c r="A14" s="15"/>
      <c r="B14" s="50" t="s">
        <v>28</v>
      </c>
      <c r="C14" s="51">
        <v>0.952</v>
      </c>
      <c r="D14" s="52">
        <v>42532.583333333336</v>
      </c>
      <c r="E14" s="53">
        <f>INT(E15)</f>
        <v>0</v>
      </c>
      <c r="F14" s="53">
        <f>INT((E15-E14)*24)</f>
        <v>14</v>
      </c>
      <c r="G14" s="54">
        <f>(((E15-E14)*24)-INT((E15-E14)*24))*60</f>
        <v>21.999999991385266</v>
      </c>
      <c r="H14" s="55">
        <f>INT(H15)</f>
        <v>0</v>
      </c>
      <c r="I14" s="55">
        <f>INT((H15-H14)*24)</f>
        <v>13</v>
      </c>
      <c r="J14" s="56">
        <f>(((H15-H14)*24)-INT((H15-H14)*24))*60</f>
        <v>40.623999991798776</v>
      </c>
      <c r="K14" s="52">
        <v>42533.18194444444</v>
      </c>
      <c r="L14" s="57">
        <f>IF(K14=0," ",V15)</f>
        <v>14</v>
      </c>
      <c r="M14" s="58">
        <f>IF(K14=0," ",X15)</f>
        <v>14</v>
      </c>
      <c r="N14" s="59">
        <f>N15</f>
        <v>0.0034722222</v>
      </c>
      <c r="O14" s="60">
        <f>INT(O15)</f>
        <v>0</v>
      </c>
      <c r="P14" s="60">
        <f>INT((O15-O14)*24)</f>
        <v>6</v>
      </c>
      <c r="Q14" s="61">
        <f>(((O15-O14)*24)-INT((O15-O14)*24))*60</f>
        <v>7.000000039683432</v>
      </c>
      <c r="R14" s="62">
        <v>42533.44027777778</v>
      </c>
      <c r="S14" s="63">
        <f>IF(R14=0," ",Z15)</f>
        <v>15</v>
      </c>
      <c r="T14" s="64">
        <f>IF(K14=" "," ",IF('Caernarfon-Whitehaven'!E14&gt;0," ",'Race Totals'!Z11))</f>
        <v>0</v>
      </c>
      <c r="U14" s="75" t="s">
        <v>29</v>
      </c>
      <c r="V14" s="5"/>
      <c r="W14" s="5"/>
      <c r="X14" s="5"/>
      <c r="Y14" s="5"/>
      <c r="Z14" s="5"/>
      <c r="AA14" s="6"/>
    </row>
    <row r="15" spans="1:27" ht="12.75" customHeight="1">
      <c r="A15" s="15"/>
      <c r="B15" s="65"/>
      <c r="C15" s="66"/>
      <c r="D15" s="67"/>
      <c r="E15" s="68">
        <f>IF(K14=0,0,K14-D14)</f>
        <v>0.5986111111051287</v>
      </c>
      <c r="F15" s="69"/>
      <c r="G15" s="69"/>
      <c r="H15" s="69">
        <f>IF(E15*C14=0,0,E15*C14)</f>
        <v>0.5698777777720825</v>
      </c>
      <c r="I15" s="67"/>
      <c r="J15" s="67"/>
      <c r="K15" s="67"/>
      <c r="L15" s="70"/>
      <c r="M15" s="71"/>
      <c r="N15" s="68">
        <f>IF(R14=0,0,0.0034722222)</f>
        <v>0.0034722222</v>
      </c>
      <c r="O15" s="68">
        <f>IF(R14=0,0,R14-K14-N14)</f>
        <v>0.25486111113866905</v>
      </c>
      <c r="P15" s="67"/>
      <c r="Q15" s="67"/>
      <c r="R15" s="72"/>
      <c r="S15" s="73">
        <f>O15</f>
        <v>0.25486111113866905</v>
      </c>
      <c r="T15" s="74"/>
      <c r="U15" s="75">
        <f>IF(E15=0," ",E15)</f>
        <v>0.5986111111051287</v>
      </c>
      <c r="V15" s="5">
        <f>IF(K14=0," ",RANK(U15,U$13:U$81,1))</f>
        <v>14</v>
      </c>
      <c r="W15" s="5">
        <f>IF(H15=0," ",H15)</f>
        <v>0.5698777777720825</v>
      </c>
      <c r="X15" s="5">
        <f>IF(K14=0," ",RANK(W15,W$13:W$81,1))</f>
        <v>14</v>
      </c>
      <c r="Y15" s="75">
        <f>IF(O15=0," ",O15)</f>
        <v>0.25486111113866905</v>
      </c>
      <c r="Z15" s="5">
        <f>IF(R14=0," ",RANK(Y15,Y$13:Y$81,1))</f>
        <v>15</v>
      </c>
      <c r="AA15" s="6"/>
    </row>
    <row r="16" spans="1:27" ht="22.5" customHeight="1">
      <c r="A16" s="15"/>
      <c r="B16" s="50" t="s">
        <v>30</v>
      </c>
      <c r="C16" s="51">
        <v>1.003</v>
      </c>
      <c r="D16" s="52">
        <v>42532.583333333336</v>
      </c>
      <c r="E16" s="53">
        <f>INT(E17)</f>
        <v>0</v>
      </c>
      <c r="F16" s="53">
        <f>INT((E17-E16)*24)</f>
        <v>12</v>
      </c>
      <c r="G16" s="54">
        <f>(((E17-E16)*24)-INT((E17-E16)*24))*60</f>
        <v>36.999999994877726</v>
      </c>
      <c r="H16" s="55">
        <f>INT(H17)</f>
        <v>0</v>
      </c>
      <c r="I16" s="55">
        <f>INT((H17-H16)*24)</f>
        <v>12</v>
      </c>
      <c r="J16" s="56">
        <f>(((H17-H16)*24)-INT((H17-H16)*24))*60</f>
        <v>39.27099999486231</v>
      </c>
      <c r="K16" s="77">
        <v>42533.10902777778</v>
      </c>
      <c r="L16" s="57">
        <f>IF(K16=0," ",V17)</f>
        <v>13</v>
      </c>
      <c r="M16" s="58">
        <f>IF(K16=0," ",X17)</f>
        <v>13</v>
      </c>
      <c r="N16" s="59">
        <f>N17</f>
        <v>0.0034722222</v>
      </c>
      <c r="O16" s="60">
        <f>INT(O17)</f>
        <v>0</v>
      </c>
      <c r="P16" s="60">
        <f>INT((O17-O16)*24)</f>
        <v>4</v>
      </c>
      <c r="Q16" s="61">
        <f>(((O17-O16)*24)-INT((O17-O16)*24))*60</f>
        <v>13.000000034793935</v>
      </c>
      <c r="R16" s="62">
        <v>42533.288194444445</v>
      </c>
      <c r="S16" s="63">
        <f>IF(R16=0," ",Z17)</f>
        <v>4</v>
      </c>
      <c r="T16" s="64">
        <f>IF(K16=" "," ",IF('Caernarfon-Whitehaven'!E16&gt;0," ",'Race Totals'!Z13))</f>
        <v>0</v>
      </c>
      <c r="U16" s="75" t="s">
        <v>29</v>
      </c>
      <c r="V16" s="5"/>
      <c r="W16" s="5"/>
      <c r="X16" s="5"/>
      <c r="Y16" s="5"/>
      <c r="Z16" s="5"/>
      <c r="AA16" s="6"/>
    </row>
    <row r="17" spans="1:27" ht="12.75" customHeight="1">
      <c r="A17" s="15"/>
      <c r="B17" s="65"/>
      <c r="C17" s="66"/>
      <c r="D17" s="67"/>
      <c r="E17" s="68">
        <f>IF(K16=0,0,K16-D16)</f>
        <v>0.5256944444408873</v>
      </c>
      <c r="F17" s="69"/>
      <c r="G17" s="69"/>
      <c r="H17" s="69">
        <f>IF(E17*C16=0,0,E17*C16)</f>
        <v>0.5272715277742099</v>
      </c>
      <c r="I17" s="67"/>
      <c r="J17" s="67"/>
      <c r="K17" s="67"/>
      <c r="L17" s="70"/>
      <c r="M17" s="71"/>
      <c r="N17" s="68">
        <f>IF(R16=0,0,0.0034722222)</f>
        <v>0.0034722222</v>
      </c>
      <c r="O17" s="68">
        <f>IF(R16=0,0,R16-K16-N16)</f>
        <v>0.1756944444686069</v>
      </c>
      <c r="P17" s="67"/>
      <c r="Q17" s="67"/>
      <c r="R17" s="72"/>
      <c r="S17" s="73">
        <f>O17</f>
        <v>0.1756944444686069</v>
      </c>
      <c r="T17" s="74"/>
      <c r="U17" s="75">
        <f>IF(E17=0," ",E17)</f>
        <v>0.5256944444408873</v>
      </c>
      <c r="V17" s="5">
        <f>IF(K16=0," ",RANK(U17,U$13:U$81,1))</f>
        <v>13</v>
      </c>
      <c r="W17" s="5">
        <f>IF(H17=0," ",H17)</f>
        <v>0.5272715277742099</v>
      </c>
      <c r="X17" s="5">
        <f>IF(K16=0," ",RANK(W17,W$13:W$81,1))</f>
        <v>13</v>
      </c>
      <c r="Y17" s="75">
        <f>IF(O17=0," ",O17)</f>
        <v>0.1756944444686069</v>
      </c>
      <c r="Z17" s="5">
        <f>IF(R16=0," ",RANK(Y17,Y$13:Y$81,1))</f>
        <v>4</v>
      </c>
      <c r="AA17" s="6"/>
    </row>
    <row r="18" spans="1:27" ht="22.5" customHeight="1">
      <c r="A18" s="15"/>
      <c r="B18" s="50" t="s">
        <v>31</v>
      </c>
      <c r="C18" s="51">
        <v>0.966</v>
      </c>
      <c r="D18" s="52">
        <v>42532.583333333336</v>
      </c>
      <c r="E18" s="53">
        <f>INT(E19)</f>
        <v>0</v>
      </c>
      <c r="F18" s="53">
        <f>INT((E19-E18)*24)</f>
        <v>12</v>
      </c>
      <c r="G18" s="54">
        <f>(((E19-E18)*24)-INT((E19-E18)*24))*60</f>
        <v>0</v>
      </c>
      <c r="H18" s="55">
        <f>INT(H19)</f>
        <v>0</v>
      </c>
      <c r="I18" s="55">
        <f>INT((H19-H18)*24)</f>
        <v>11</v>
      </c>
      <c r="J18" s="56">
        <f>(((H19-H18)*24)-INT((H19-H18)*24))*60</f>
        <v>35.519999999999925</v>
      </c>
      <c r="K18" s="77">
        <v>42533.083333333336</v>
      </c>
      <c r="L18" s="57">
        <f>IF(K18=0," ",V19)</f>
        <v>10</v>
      </c>
      <c r="M18" s="58">
        <f>IF(K18=0," ",X19)</f>
        <v>7</v>
      </c>
      <c r="N18" s="59">
        <f>N19</f>
        <v>0.0034722222</v>
      </c>
      <c r="O18" s="60">
        <f>INT(O19)</f>
        <v>0</v>
      </c>
      <c r="P18" s="60">
        <f>INT((O19-O18)*24)</f>
        <v>5</v>
      </c>
      <c r="Q18" s="61">
        <f>(((O19-O18)*24)-INT((O19-O18)*24))*60</f>
        <v>30.000000023850895</v>
      </c>
      <c r="R18" s="62">
        <v>42533.31597222222</v>
      </c>
      <c r="S18" s="63">
        <f>IF(R18=0," ",Z19)</f>
        <v>14</v>
      </c>
      <c r="T18" s="64">
        <f>IF(K18=" "," ",IF('Caernarfon-Whitehaven'!E18&gt;0," ",'Race Totals'!Z15))</f>
        <v>0</v>
      </c>
      <c r="U18" s="6"/>
      <c r="V18" s="5"/>
      <c r="W18" s="6"/>
      <c r="X18" s="5"/>
      <c r="Y18" s="6"/>
      <c r="Z18" s="5"/>
      <c r="AA18" s="6"/>
    </row>
    <row r="19" spans="1:27" ht="12.75" customHeight="1">
      <c r="A19" s="15"/>
      <c r="B19" s="65"/>
      <c r="C19" s="66"/>
      <c r="D19" s="67"/>
      <c r="E19" s="68">
        <f>IF(K18=0,0,K18-D18)</f>
        <v>0.5</v>
      </c>
      <c r="F19" s="69"/>
      <c r="G19" s="69"/>
      <c r="H19" s="69">
        <f>IF(E19*C18=0,0,E19*C18)</f>
        <v>0.483</v>
      </c>
      <c r="I19" s="67"/>
      <c r="J19" s="67"/>
      <c r="K19" s="67"/>
      <c r="L19" s="70"/>
      <c r="M19" s="71"/>
      <c r="N19" s="68">
        <f>IF(R18=0,0,0.0034722222)</f>
        <v>0.0034722222</v>
      </c>
      <c r="O19" s="68">
        <f>IF(R18=0,0,R18-K18-N18)</f>
        <v>0.2291666666832298</v>
      </c>
      <c r="P19" s="67"/>
      <c r="Q19" s="67"/>
      <c r="R19" s="72"/>
      <c r="S19" s="73">
        <f>O19</f>
        <v>0.2291666666832298</v>
      </c>
      <c r="T19" s="74"/>
      <c r="U19" s="75">
        <f>IF(E19=0," ",E19)</f>
        <v>0.5</v>
      </c>
      <c r="V19" s="5">
        <f>IF(K18=0," ",RANK(U19,U$13:U$81,1))</f>
        <v>10</v>
      </c>
      <c r="W19" s="5">
        <f>IF(H19=0," ",H19)</f>
        <v>0.483</v>
      </c>
      <c r="X19" s="5">
        <f>IF(K18=0," ",RANK(W19,W$13:W$81,1))</f>
        <v>7</v>
      </c>
      <c r="Y19" s="75">
        <f>IF(O19=0," ",O19)</f>
        <v>0.2291666666832298</v>
      </c>
      <c r="Z19" s="5">
        <f>IF(R18=0," ",RANK(Y19,Y$13:Y$81,1))</f>
        <v>14</v>
      </c>
      <c r="AA19" s="6"/>
    </row>
    <row r="20" spans="1:27" ht="22.5" customHeight="1">
      <c r="A20" s="15"/>
      <c r="B20" s="50" t="s">
        <v>32</v>
      </c>
      <c r="C20" s="51">
        <v>0.949</v>
      </c>
      <c r="D20" s="52">
        <v>42532.583333333336</v>
      </c>
      <c r="E20" s="53">
        <f>INT(E21)</f>
        <v>0</v>
      </c>
      <c r="F20" s="53">
        <f>INT((E21-E20)*24)</f>
        <v>15</v>
      </c>
      <c r="G20" s="54">
        <f>(((E21-E20)*24)-INT((E21-E20)*24))*60</f>
        <v>55.00000000116415</v>
      </c>
      <c r="H20" s="55">
        <f>INT(H21)</f>
        <v>0</v>
      </c>
      <c r="I20" s="55">
        <f>INT((H21-H20)*24)</f>
        <v>15</v>
      </c>
      <c r="J20" s="56">
        <f>(((H21-H20)*24)-INT((H21-H20)*24))*60</f>
        <v>6.295000001104789</v>
      </c>
      <c r="K20" s="77">
        <v>42533.24652777778</v>
      </c>
      <c r="L20" s="57">
        <f>IF(K20=0," ",V21)</f>
        <v>16</v>
      </c>
      <c r="M20" s="58">
        <f>IF(K20=0," ",X21)</f>
        <v>15</v>
      </c>
      <c r="N20" s="59">
        <f>N21</f>
        <v>0.0034722222</v>
      </c>
      <c r="O20" s="60">
        <f>INT(O21)</f>
        <v>0</v>
      </c>
      <c r="P20" s="60">
        <f>INT((O21-O20)*24)</f>
        <v>4</v>
      </c>
      <c r="Q20" s="61">
        <f>(((O21-O20)*24)-INT((O21-O20)*24))*60</f>
        <v>51.00000002245391</v>
      </c>
      <c r="R20" s="62">
        <v>42533.45208333333</v>
      </c>
      <c r="S20" s="63">
        <f>IF(R20=0," ",Z21)</f>
        <v>8</v>
      </c>
      <c r="T20" s="64">
        <f>IF(K20=" "," ",IF('Caernarfon-Whitehaven'!E20&gt;0," ",'Race Totals'!Z17))</f>
        <v>0</v>
      </c>
      <c r="U20" s="75" t="s">
        <v>29</v>
      </c>
      <c r="V20" s="5"/>
      <c r="W20" s="5"/>
      <c r="X20" s="5"/>
      <c r="Y20" s="5"/>
      <c r="Z20" s="5"/>
      <c r="AA20" s="6"/>
    </row>
    <row r="21" spans="1:27" ht="12.75" customHeight="1">
      <c r="A21" s="15"/>
      <c r="B21" s="65"/>
      <c r="C21" s="66"/>
      <c r="D21" s="67"/>
      <c r="E21" s="68">
        <f>IF(K20=0,0,K20-D20)</f>
        <v>0.6631944444452529</v>
      </c>
      <c r="F21" s="69"/>
      <c r="G21" s="69"/>
      <c r="H21" s="69">
        <f>IF(E21*C20=0,0,E21*C20)</f>
        <v>0.629371527778545</v>
      </c>
      <c r="I21" s="67"/>
      <c r="J21" s="67"/>
      <c r="K21" s="67"/>
      <c r="L21" s="70"/>
      <c r="M21" s="71"/>
      <c r="N21" s="68">
        <f>IF(R20=0,0,0.0034722222)</f>
        <v>0.0034722222</v>
      </c>
      <c r="O21" s="68">
        <f>IF(R20=0,0,R20-K20-N20)</f>
        <v>0.20208333334892634</v>
      </c>
      <c r="P21" s="67"/>
      <c r="Q21" s="67"/>
      <c r="R21" s="72"/>
      <c r="S21" s="73">
        <f>O21</f>
        <v>0.20208333334892634</v>
      </c>
      <c r="T21" s="74"/>
      <c r="U21" s="75">
        <f>IF(E21=0," ",E21)</f>
        <v>0.6631944444452529</v>
      </c>
      <c r="V21" s="5">
        <f>IF(K20=0," ",RANK(U21,U$13:U$81,1))</f>
        <v>16</v>
      </c>
      <c r="W21" s="5">
        <f>IF(H21=0," ",H21)</f>
        <v>0.629371527778545</v>
      </c>
      <c r="X21" s="5">
        <f>IF(K20=0," ",RANK(W21,W$13:W$81,1))</f>
        <v>15</v>
      </c>
      <c r="Y21" s="75">
        <f>IF(O21=0," ",O21)</f>
        <v>0.20208333334892634</v>
      </c>
      <c r="Z21" s="5">
        <f>IF(R20=0," ",RANK(Y21,Y$13:Y$81,1))</f>
        <v>8</v>
      </c>
      <c r="AA21" s="6"/>
    </row>
    <row r="22" spans="1:27" ht="24" customHeight="1">
      <c r="A22" s="15"/>
      <c r="B22" s="50" t="s">
        <v>33</v>
      </c>
      <c r="C22" s="51">
        <v>0.982</v>
      </c>
      <c r="D22" s="52">
        <v>42532.583333333336</v>
      </c>
      <c r="E22" s="53">
        <f>INT(E23)</f>
        <v>0</v>
      </c>
      <c r="F22" s="53">
        <f>INT((E23-E22)*24)</f>
        <v>12</v>
      </c>
      <c r="G22" s="54">
        <f>(((E23-E22)*24)-INT((E23-E22)*24))*60</f>
        <v>24.999999997671694</v>
      </c>
      <c r="H22" s="55">
        <f>INT(H23)</f>
        <v>0</v>
      </c>
      <c r="I22" s="55">
        <f>INT((H23-H22)*24)</f>
        <v>12</v>
      </c>
      <c r="J22" s="56">
        <f>(((H23-H22)*24)-INT((H23-H22)*24))*60</f>
        <v>11.589999997713605</v>
      </c>
      <c r="K22" s="77">
        <v>42533.100694444445</v>
      </c>
      <c r="L22" s="57">
        <f>IF(K22=0," ",V23)</f>
        <v>11</v>
      </c>
      <c r="M22" s="58">
        <f>IF(K22=0," ",X23)</f>
        <v>10</v>
      </c>
      <c r="N22" s="59">
        <f>N23</f>
        <v>0.0034722222</v>
      </c>
      <c r="O22" s="60">
        <f>INT(O23)</f>
        <v>0</v>
      </c>
      <c r="P22" s="60">
        <f>INT((O23-O22)*24)</f>
        <v>4</v>
      </c>
      <c r="Q22" s="61">
        <f>(((O23-O22)*24)-INT((O23-O22)*24))*60</f>
        <v>40.00000002850751</v>
      </c>
      <c r="R22" s="62">
        <v>42533.29861111111</v>
      </c>
      <c r="S22" s="63">
        <f>IF(R22=0," ",Z23)</f>
        <v>6</v>
      </c>
      <c r="T22" s="64">
        <f>IF(K22=" "," ",IF('Caernarfon-Whitehaven'!E22&gt;0," ",'Race Totals'!Z19))</f>
        <v>0</v>
      </c>
      <c r="U22" s="6"/>
      <c r="V22" s="5"/>
      <c r="W22" s="6"/>
      <c r="X22" s="5"/>
      <c r="Y22" s="6"/>
      <c r="Z22" s="5"/>
      <c r="AA22" s="6"/>
    </row>
    <row r="23" spans="1:27" ht="12.75" customHeight="1">
      <c r="A23" s="15"/>
      <c r="B23" s="65"/>
      <c r="C23" s="66"/>
      <c r="D23" s="67"/>
      <c r="E23" s="68">
        <f>IF(K22=0,0,K22-D22)</f>
        <v>0.5173611111094942</v>
      </c>
      <c r="F23" s="69"/>
      <c r="G23" s="69"/>
      <c r="H23" s="69">
        <f>IF(E23*C22=0,0,E23*C22)</f>
        <v>0.5080486111095234</v>
      </c>
      <c r="I23" s="67"/>
      <c r="J23" s="67"/>
      <c r="K23" s="67"/>
      <c r="L23" s="70"/>
      <c r="M23" s="71"/>
      <c r="N23" s="68">
        <f>IF(R22=0,0,0.0034722222)</f>
        <v>0.0034722222</v>
      </c>
      <c r="O23" s="68">
        <f>IF(R22=0,0,R22-K22-N22)</f>
        <v>0.19444444446424133</v>
      </c>
      <c r="P23" s="67"/>
      <c r="Q23" s="67"/>
      <c r="R23" s="72"/>
      <c r="S23" s="73">
        <f>O23</f>
        <v>0.19444444446424133</v>
      </c>
      <c r="T23" s="74"/>
      <c r="U23" s="75">
        <f>IF(E23=0," ",E23)</f>
        <v>0.5173611111094942</v>
      </c>
      <c r="V23" s="5">
        <f>IF(K22=0," ",RANK(U23,U$13:U$81,1))</f>
        <v>11</v>
      </c>
      <c r="W23" s="5">
        <f>IF(H23=0," ",H23)</f>
        <v>0.5080486111095234</v>
      </c>
      <c r="X23" s="5">
        <f>IF(K22=0," ",RANK(W23,W$13:W$81,1))</f>
        <v>10</v>
      </c>
      <c r="Y23" s="75">
        <f>IF(O23=0," ",O23)</f>
        <v>0.19444444446424133</v>
      </c>
      <c r="Z23" s="5">
        <f>IF(R22=0," ",RANK(Y23,Y$13:Y$81,1))</f>
        <v>6</v>
      </c>
      <c r="AA23" s="6"/>
    </row>
    <row r="24" spans="1:27" ht="22.5" customHeight="1">
      <c r="A24" s="15"/>
      <c r="B24" s="50" t="s">
        <v>34</v>
      </c>
      <c r="C24" s="51">
        <v>0.957</v>
      </c>
      <c r="D24" s="52">
        <v>42532.583333333336</v>
      </c>
      <c r="E24" s="53">
        <f>INT(E25)</f>
        <v>0</v>
      </c>
      <c r="F24" s="53">
        <f>INT((E25-E24)*24)</f>
        <v>11</v>
      </c>
      <c r="G24" s="54">
        <f>(((E25-E24)*24)-INT((E25-E24)*24))*60</f>
        <v>49.99999999883585</v>
      </c>
      <c r="H24" s="55">
        <f>INT(H25)</f>
        <v>0</v>
      </c>
      <c r="I24" s="55">
        <f>INT((H25-H24)*24)</f>
        <v>11</v>
      </c>
      <c r="J24" s="56">
        <f>(((H25-H24)*24)-INT((H25-H24)*24))*60</f>
        <v>19.469999998885825</v>
      </c>
      <c r="K24" s="52">
        <v>42533.07638888889</v>
      </c>
      <c r="L24" s="57">
        <f>IF(K24=0," ",V25)</f>
        <v>8</v>
      </c>
      <c r="M24" s="58">
        <f>IF(K24=0," ",X25)</f>
        <v>1</v>
      </c>
      <c r="N24" s="59">
        <f>N25</f>
        <v>0.0034722222</v>
      </c>
      <c r="O24" s="60">
        <f>INT(O25)</f>
        <v>0</v>
      </c>
      <c r="P24" s="60">
        <f>INT((O25-O24)*24)</f>
        <v>3</v>
      </c>
      <c r="Q24" s="61">
        <f>(((O25-O24)*24)-INT((O25-O24)*24))*60</f>
        <v>57.00000002454939</v>
      </c>
      <c r="R24" s="62">
        <v>42533.24444444444</v>
      </c>
      <c r="S24" s="63">
        <f>IF(R24=0," ",Z25)</f>
        <v>2</v>
      </c>
      <c r="T24" s="64">
        <f>IF(K24=" "," ",IF('Caernarfon-Whitehaven'!E24&gt;0," ",'Race Totals'!Z21))</f>
        <v>0</v>
      </c>
      <c r="U24" s="75" t="s">
        <v>29</v>
      </c>
      <c r="V24" s="5"/>
      <c r="W24" s="5"/>
      <c r="X24" s="5"/>
      <c r="Y24" s="5"/>
      <c r="Z24" s="5"/>
      <c r="AA24" s="6"/>
    </row>
    <row r="25" spans="1:27" ht="12.75" customHeight="1">
      <c r="A25" s="15"/>
      <c r="B25" s="65"/>
      <c r="C25" s="66"/>
      <c r="D25" s="67"/>
      <c r="E25" s="68">
        <f>IF(K24=0,0,K24-D24)</f>
        <v>0.4930555555547471</v>
      </c>
      <c r="F25" s="69"/>
      <c r="G25" s="69"/>
      <c r="H25" s="69">
        <f>IF(E25*C24=0,0,E25*C24)</f>
        <v>0.47185416666589297</v>
      </c>
      <c r="I25" s="67"/>
      <c r="J25" s="67"/>
      <c r="K25" s="67"/>
      <c r="L25" s="70"/>
      <c r="M25" s="71"/>
      <c r="N25" s="68">
        <f>IF(R24=0,0,0.0034722222)</f>
        <v>0.0034722222</v>
      </c>
      <c r="O25" s="68">
        <f>IF(R24=0,0,R24-K24-N24)</f>
        <v>0.16458333335038153</v>
      </c>
      <c r="P25" s="67"/>
      <c r="Q25" s="67"/>
      <c r="R25" s="72"/>
      <c r="S25" s="73">
        <f>O25</f>
        <v>0.16458333335038153</v>
      </c>
      <c r="T25" s="74"/>
      <c r="U25" s="75">
        <f>IF(E25=0," ",E25)</f>
        <v>0.4930555555547471</v>
      </c>
      <c r="V25" s="5">
        <f>IF(K24=0," ",RANK(U25,U$13:U$81,1))</f>
        <v>8</v>
      </c>
      <c r="W25" s="5">
        <f>IF(H25=0," ",H25)</f>
        <v>0.47185416666589297</v>
      </c>
      <c r="X25" s="5">
        <f>IF(K24=0," ",RANK(W25,W$13:W$81,1))</f>
        <v>1</v>
      </c>
      <c r="Y25" s="75">
        <f>IF(O25=0," ",O25)</f>
        <v>0.16458333335038153</v>
      </c>
      <c r="Z25" s="5">
        <f>IF(R24=0," ",RANK(Y25,Y$13:Y$81,1))</f>
        <v>2</v>
      </c>
      <c r="AA25" s="6"/>
    </row>
    <row r="26" spans="1:27" ht="22.5" customHeight="1">
      <c r="A26" s="15"/>
      <c r="B26" s="50" t="s">
        <v>35</v>
      </c>
      <c r="C26" s="51">
        <v>1.025</v>
      </c>
      <c r="D26" s="52">
        <v>42532.583333333336</v>
      </c>
      <c r="E26" s="53">
        <f>INT(E27)</f>
        <v>0</v>
      </c>
      <c r="F26" s="53">
        <f>INT((E27-E26)*24)</f>
        <v>11</v>
      </c>
      <c r="G26" s="54">
        <f>(((E27-E26)*24)-INT((E27-E26)*24))*60</f>
        <v>12.000000000698492</v>
      </c>
      <c r="H26" s="55">
        <f>INT(H27)</f>
        <v>0</v>
      </c>
      <c r="I26" s="55">
        <f>INT((H27-H26)*24)</f>
        <v>11</v>
      </c>
      <c r="J26" s="56">
        <f>(((H27-H26)*24)-INT((H27-H26)*24))*60</f>
        <v>28.800000000715933</v>
      </c>
      <c r="K26" s="52">
        <v>42533.05</v>
      </c>
      <c r="L26" s="57">
        <f>IF(K26=0," ",V27)</f>
        <v>2</v>
      </c>
      <c r="M26" s="58">
        <f>IF(K26=0," ",X27)</f>
        <v>6</v>
      </c>
      <c r="N26" s="59">
        <f>N27</f>
        <v>0.0034722222</v>
      </c>
      <c r="O26" s="60">
        <f>INT(O27)</f>
        <v>0</v>
      </c>
      <c r="P26" s="60">
        <f>INT((O27-O26)*24)</f>
        <v>5</v>
      </c>
      <c r="Q26" s="61">
        <f>(((O27-O26)*24)-INT((O27-O26)*24))*60</f>
        <v>4.000000022919572</v>
      </c>
      <c r="R26" s="62">
        <v>42533.26458333333</v>
      </c>
      <c r="S26" s="63">
        <f>IF(R26=0," ",Z27)</f>
        <v>11</v>
      </c>
      <c r="T26" s="64">
        <f>IF(K26=" "," ",IF('Caernarfon-Whitehaven'!E26&gt;0," ",'Race Totals'!Z23))</f>
        <v>0</v>
      </c>
      <c r="U26" s="6"/>
      <c r="V26" s="5"/>
      <c r="W26" s="6"/>
      <c r="X26" s="5"/>
      <c r="Y26" s="6"/>
      <c r="Z26" s="5"/>
      <c r="AA26" s="6"/>
    </row>
    <row r="27" spans="1:27" ht="12.75" customHeight="1">
      <c r="A27" s="15"/>
      <c r="B27" s="65"/>
      <c r="C27" s="66"/>
      <c r="D27" s="67"/>
      <c r="E27" s="68">
        <f>IF(K26=0,0,K26-D26)</f>
        <v>0.46666666666715173</v>
      </c>
      <c r="F27" s="69"/>
      <c r="G27" s="69"/>
      <c r="H27" s="69">
        <f>IF(E27*C26=0,0,E27*C26)</f>
        <v>0.4783333333338305</v>
      </c>
      <c r="I27" s="67"/>
      <c r="J27" s="67"/>
      <c r="K27" s="67"/>
      <c r="L27" s="70"/>
      <c r="M27" s="71"/>
      <c r="N27" s="68">
        <f>IF(R26=0,0,0.0034722222)</f>
        <v>0.0034722222</v>
      </c>
      <c r="O27" s="68">
        <f>IF(R26=0,0,R26-K26-N26)</f>
        <v>0.2111111111270275</v>
      </c>
      <c r="P27" s="67"/>
      <c r="Q27" s="67"/>
      <c r="R27" s="72"/>
      <c r="S27" s="73">
        <f>O27</f>
        <v>0.2111111111270275</v>
      </c>
      <c r="T27" s="74"/>
      <c r="U27" s="75">
        <f>IF(E27=0," ",E27)</f>
        <v>0.46666666666715173</v>
      </c>
      <c r="V27" s="5">
        <f>IF(K26=0," ",RANK(U27,U$13:U$81,1))</f>
        <v>2</v>
      </c>
      <c r="W27" s="5">
        <f>IF(H27=0," ",H27)</f>
        <v>0.4783333333338305</v>
      </c>
      <c r="X27" s="5">
        <f>IF(K26=0," ",RANK(W27,W$13:W$81,1))</f>
        <v>6</v>
      </c>
      <c r="Y27" s="75">
        <f>IF(O27=0," ",O27)</f>
        <v>0.2111111111270275</v>
      </c>
      <c r="Z27" s="5">
        <f>IF(R26=0," ",RANK(Y27,Y$13:Y$81,1))</f>
        <v>11</v>
      </c>
      <c r="AA27" s="6"/>
    </row>
    <row r="28" spans="1:27" ht="22.5" customHeight="1">
      <c r="A28" s="15"/>
      <c r="B28" s="50" t="s">
        <v>36</v>
      </c>
      <c r="C28" s="51">
        <v>0.982</v>
      </c>
      <c r="D28" s="52">
        <v>42532.583333333336</v>
      </c>
      <c r="E28" s="53">
        <f>INT(E29)</f>
        <v>0</v>
      </c>
      <c r="F28" s="53">
        <f>INT((E29-E28)*24)</f>
        <v>11</v>
      </c>
      <c r="G28" s="54">
        <f>(((E29-E28)*24)-INT((E29-E28)*24))*60</f>
        <v>32.99999999580905</v>
      </c>
      <c r="H28" s="55">
        <f>INT(H29)</f>
        <v>0</v>
      </c>
      <c r="I28" s="55">
        <f>INT((H29-H28)*24)</f>
        <v>11</v>
      </c>
      <c r="J28" s="56">
        <f>(((H29-H28)*24)-INT((H29-H28)*24))*60</f>
        <v>20.525999995884483</v>
      </c>
      <c r="K28" s="52">
        <v>42533.06458333333</v>
      </c>
      <c r="L28" s="57">
        <f>IF(K28=0," ",V29)</f>
        <v>6</v>
      </c>
      <c r="M28" s="58">
        <f>IF(K28=0," ",X29)</f>
        <v>2</v>
      </c>
      <c r="N28" s="59">
        <f>N29</f>
        <v>0.0034722222</v>
      </c>
      <c r="O28" s="60">
        <f>INT(O29)</f>
        <v>0</v>
      </c>
      <c r="P28" s="60">
        <f>INT((O29-O28)*24)</f>
        <v>4</v>
      </c>
      <c r="Q28" s="61">
        <f>(((O29-O28)*24)-INT((O29-O28)*24))*60</f>
        <v>33.00000003712224</v>
      </c>
      <c r="R28" s="62">
        <v>42533.25763888889</v>
      </c>
      <c r="S28" s="63">
        <f>IF(R28=0," ",Z29)</f>
        <v>5</v>
      </c>
      <c r="T28" s="64">
        <f>IF(K28=" "," ",IF('Caernarfon-Whitehaven'!E28&gt;0," ",'Race Totals'!Z25))</f>
        <v>0</v>
      </c>
      <c r="U28" s="75" t="s">
        <v>29</v>
      </c>
      <c r="V28" s="5"/>
      <c r="W28" s="5"/>
      <c r="X28" s="5"/>
      <c r="Y28" s="5"/>
      <c r="Z28" s="5"/>
      <c r="AA28" s="6"/>
    </row>
    <row r="29" spans="1:27" ht="12.75" customHeight="1">
      <c r="A29" s="15"/>
      <c r="B29" s="65"/>
      <c r="C29" s="66"/>
      <c r="D29" s="67"/>
      <c r="E29" s="68">
        <f>IF(K28=0,0,K28-D28)</f>
        <v>0.4812499999970896</v>
      </c>
      <c r="F29" s="69"/>
      <c r="G29" s="69"/>
      <c r="H29" s="69">
        <f>IF(E29*C28=0,0,E29*C28)</f>
        <v>0.472587499997142</v>
      </c>
      <c r="I29" s="67"/>
      <c r="J29" s="67"/>
      <c r="K29" s="67"/>
      <c r="L29" s="70"/>
      <c r="M29" s="71"/>
      <c r="N29" s="68">
        <f>IF(R28=0,0,0.0034722222)</f>
        <v>0.0034722222</v>
      </c>
      <c r="O29" s="68">
        <f>IF(R28=0,0,R28-K28-N28)</f>
        <v>0.18958333335911268</v>
      </c>
      <c r="P29" s="67"/>
      <c r="Q29" s="67"/>
      <c r="R29" s="72"/>
      <c r="S29" s="73">
        <f>O29</f>
        <v>0.18958333335911268</v>
      </c>
      <c r="T29" s="74"/>
      <c r="U29" s="75">
        <f>IF(E29=0," ",E29)</f>
        <v>0.4812499999970896</v>
      </c>
      <c r="V29" s="5">
        <f>IF(K28=0," ",RANK(U29,U$13:U$81,1))</f>
        <v>6</v>
      </c>
      <c r="W29" s="5">
        <f>IF(H29=0," ",H29)</f>
        <v>0.472587499997142</v>
      </c>
      <c r="X29" s="5">
        <f>IF(K28=0," ",RANK(W29,W$13:W$81,1))</f>
        <v>2</v>
      </c>
      <c r="Y29" s="75">
        <f>IF(O29=0," ",O29)</f>
        <v>0.18958333335911268</v>
      </c>
      <c r="Z29" s="5">
        <f>IF(R28=0," ",RANK(Y29,Y$13:Y$81,1))</f>
        <v>5</v>
      </c>
      <c r="AA29" s="6"/>
    </row>
    <row r="30" spans="1:27" ht="22.5" customHeight="1">
      <c r="A30" s="15"/>
      <c r="B30" s="50" t="s">
        <v>37</v>
      </c>
      <c r="C30" s="51">
        <v>1.055</v>
      </c>
      <c r="D30" s="52">
        <v>42532.583333333336</v>
      </c>
      <c r="E30" s="53">
        <f>INT(E31)</f>
        <v>0</v>
      </c>
      <c r="F30" s="53">
        <f>INT((E31-E30)*24)</f>
        <v>11</v>
      </c>
      <c r="G30" s="54">
        <f>(((E31-E30)*24)-INT((E31-E30)*24))*60</f>
        <v>41.00000000093132</v>
      </c>
      <c r="H30" s="55">
        <f>INT(H31)</f>
        <v>0</v>
      </c>
      <c r="I30" s="55">
        <f>INT((H31-H30)*24)</f>
        <v>12</v>
      </c>
      <c r="J30" s="56">
        <f>(((H31-H30)*24)-INT((H31-H30)*24))*60</f>
        <v>19.555000000982545</v>
      </c>
      <c r="K30" s="52">
        <v>42533.07013888889</v>
      </c>
      <c r="L30" s="57">
        <f>IF(K30=0," ",V31)</f>
        <v>7</v>
      </c>
      <c r="M30" s="58">
        <f>IF(K30=0," ",X31)</f>
        <v>11</v>
      </c>
      <c r="N30" s="59">
        <f>N31</f>
        <v>0.0034722222</v>
      </c>
      <c r="O30" s="60">
        <f>INT(O31)</f>
        <v>0</v>
      </c>
      <c r="P30" s="60">
        <f>INT((O31-O30)*24)</f>
        <v>5</v>
      </c>
      <c r="Q30" s="61">
        <f>(((O31-O30)*24)-INT((O31-O30)*24))*60</f>
        <v>6.00000002943883</v>
      </c>
      <c r="R30" s="62">
        <v>42533.28611111111</v>
      </c>
      <c r="S30" s="63">
        <f>IF(R30=0," ",Z31)</f>
        <v>12</v>
      </c>
      <c r="T30" s="64">
        <f>IF(K30=" "," ",IF('Caernarfon-Whitehaven'!E30&gt;0," ",'Race Totals'!Z27))</f>
        <v>0</v>
      </c>
      <c r="U30" s="6"/>
      <c r="V30" s="5"/>
      <c r="W30" s="6"/>
      <c r="X30" s="5"/>
      <c r="Y30" s="6"/>
      <c r="Z30" s="5"/>
      <c r="AA30" s="6"/>
    </row>
    <row r="31" spans="1:27" ht="12.75" customHeight="1">
      <c r="A31" s="15"/>
      <c r="B31" s="65"/>
      <c r="C31" s="66"/>
      <c r="D31" s="67"/>
      <c r="E31" s="68">
        <f>IF(K30=0,0,K30-D30)</f>
        <v>0.4868055555562023</v>
      </c>
      <c r="F31" s="69"/>
      <c r="G31" s="69"/>
      <c r="H31" s="69">
        <f>IF(E31*C30=0,0,E31*C30)</f>
        <v>0.5135798611117934</v>
      </c>
      <c r="I31" s="67"/>
      <c r="J31" s="67"/>
      <c r="K31" s="67"/>
      <c r="L31" s="70"/>
      <c r="M31" s="71"/>
      <c r="N31" s="68">
        <f>IF(R30=0,0,0.0034722222)</f>
        <v>0.0034722222</v>
      </c>
      <c r="O31" s="68">
        <f>IF(R30=0,0,R30-K30-N30)</f>
        <v>0.21250000002044364</v>
      </c>
      <c r="P31" s="67"/>
      <c r="Q31" s="67"/>
      <c r="R31" s="72"/>
      <c r="S31" s="73">
        <f>O31</f>
        <v>0.21250000002044364</v>
      </c>
      <c r="T31" s="74"/>
      <c r="U31" s="75">
        <f>IF(E31=0," ",E31)</f>
        <v>0.4868055555562023</v>
      </c>
      <c r="V31" s="5">
        <f>IF(K30=0," ",RANK(U31,U$13:U$81,1))</f>
        <v>7</v>
      </c>
      <c r="W31" s="5">
        <f>IF(H31=0," ",H31)</f>
        <v>0.5135798611117934</v>
      </c>
      <c r="X31" s="5">
        <f>IF(K30=0," ",RANK(W31,W$13:W$81,1))</f>
        <v>11</v>
      </c>
      <c r="Y31" s="75">
        <f>IF(O31=0," ",O31)</f>
        <v>0.21250000002044364</v>
      </c>
      <c r="Z31" s="5">
        <f>IF(R30=0," ",RANK(Y31,Y$13:Y$81,1))</f>
        <v>12</v>
      </c>
      <c r="AA31" s="6"/>
    </row>
    <row r="32" spans="1:27" ht="22.5" customHeight="1">
      <c r="A32" s="15"/>
      <c r="B32" s="50" t="s">
        <v>38</v>
      </c>
      <c r="C32" s="51">
        <v>0.933</v>
      </c>
      <c r="D32" s="52">
        <v>42532.583333333336</v>
      </c>
      <c r="E32" s="53">
        <f>INT(E33)</f>
        <v>0</v>
      </c>
      <c r="F32" s="53">
        <f>INT((E33-E32)*24)</f>
        <v>12</v>
      </c>
      <c r="G32" s="54">
        <f>(((E33-E32)*24)-INT((E33-E32)*24))*60</f>
        <v>27.9999999969732</v>
      </c>
      <c r="H32" s="55">
        <f>INT(H33)</f>
        <v>0</v>
      </c>
      <c r="I32" s="55">
        <f>INT((H33-H32)*24)</f>
        <v>11</v>
      </c>
      <c r="J32" s="56">
        <f>(((H33-H32)*24)-INT((H33-H32)*24))*60</f>
        <v>37.88399999717608</v>
      </c>
      <c r="K32" s="52">
        <v>42533.10277777778</v>
      </c>
      <c r="L32" s="57">
        <f>IF(K32=0," ",V33)</f>
        <v>12</v>
      </c>
      <c r="M32" s="58">
        <f>IF(K32=0," ",X33)</f>
        <v>8</v>
      </c>
      <c r="N32" s="59">
        <f>N33</f>
        <v>0.0034722222</v>
      </c>
      <c r="O32" s="60">
        <f>INT(O33)</f>
        <v>0</v>
      </c>
      <c r="P32" s="60">
        <f>INT((O33-O32)*24)</f>
        <v>5</v>
      </c>
      <c r="Q32" s="61">
        <f>(((O33-O32)*24)-INT((O33-O32)*24))*60</f>
        <v>28.000000027809016</v>
      </c>
      <c r="R32" s="62">
        <v>42533.334027777775</v>
      </c>
      <c r="S32" s="63">
        <f>IF(R32=0," ",Z33)</f>
        <v>13</v>
      </c>
      <c r="T32" s="64">
        <f>IF(K32=" "," ",IF('Caernarfon-Whitehaven'!E32&gt;0," ",'Race Totals'!Z29))</f>
        <v>0</v>
      </c>
      <c r="U32" s="75" t="s">
        <v>29</v>
      </c>
      <c r="V32" s="5"/>
      <c r="W32" s="5"/>
      <c r="X32" s="5"/>
      <c r="Y32" s="5"/>
      <c r="Z32" s="5"/>
      <c r="AA32" s="6"/>
    </row>
    <row r="33" spans="1:27" ht="12.75" customHeight="1">
      <c r="A33" s="15"/>
      <c r="B33" s="65"/>
      <c r="C33" s="66"/>
      <c r="D33" s="67"/>
      <c r="E33" s="68">
        <f>IF(K32=0,0,K32-D32)</f>
        <v>0.5194444444423425</v>
      </c>
      <c r="F33" s="69"/>
      <c r="G33" s="69"/>
      <c r="H33" s="69">
        <f>IF(E33*C32=0,0,E33*C32)</f>
        <v>0.4846416666647056</v>
      </c>
      <c r="I33" s="67"/>
      <c r="J33" s="67"/>
      <c r="K33" s="67"/>
      <c r="L33" s="70"/>
      <c r="M33" s="71"/>
      <c r="N33" s="68">
        <f>IF(R32=0,0,0.0034722222)</f>
        <v>0.0034722222</v>
      </c>
      <c r="O33" s="68">
        <f>IF(R32=0,0,R32-K32-N32)</f>
        <v>0.2277777777970896</v>
      </c>
      <c r="P33" s="67"/>
      <c r="Q33" s="67"/>
      <c r="R33" s="72"/>
      <c r="S33" s="73">
        <f>O33</f>
        <v>0.2277777777970896</v>
      </c>
      <c r="T33" s="74"/>
      <c r="U33" s="75">
        <f>IF(E33=0," ",E33)</f>
        <v>0.5194444444423425</v>
      </c>
      <c r="V33" s="5">
        <f>IF(K32=0," ",RANK(U33,U$13:U$81,1))</f>
        <v>12</v>
      </c>
      <c r="W33" s="5">
        <f>IF(H33=0," ",H33)</f>
        <v>0.4846416666647056</v>
      </c>
      <c r="X33" s="5">
        <f>IF(K32=0," ",RANK(W33,W$13:W$81,1))</f>
        <v>8</v>
      </c>
      <c r="Y33" s="75">
        <f>IF(O33=0," ",O33)</f>
        <v>0.2277777777970896</v>
      </c>
      <c r="Z33" s="5">
        <f>IF(R32=0," ",RANK(Y33,Y$13:Y$81,1))</f>
        <v>13</v>
      </c>
      <c r="AA33" s="6"/>
    </row>
    <row r="34" spans="1:27" ht="22.5" customHeight="1">
      <c r="A34" s="15"/>
      <c r="B34" s="50" t="s">
        <v>39</v>
      </c>
      <c r="C34" s="51">
        <v>1.047</v>
      </c>
      <c r="D34" s="52">
        <v>42532.583333333336</v>
      </c>
      <c r="E34" s="53">
        <f>INT(E35)</f>
        <v>0</v>
      </c>
      <c r="F34" s="53">
        <f>INT((E35-E34)*24)</f>
        <v>10</v>
      </c>
      <c r="G34" s="54">
        <f>(((E35-E34)*24)-INT((E35-E34)*24))*60</f>
        <v>49.99999999185093</v>
      </c>
      <c r="H34" s="55">
        <f>INT(H35)</f>
        <v>0</v>
      </c>
      <c r="I34" s="55">
        <f>INT((H35-H34)*24)</f>
        <v>11</v>
      </c>
      <c r="J34" s="56">
        <f>(((H35-H34)*24)-INT((H35-H34)*24))*60</f>
        <v>20.5499999914678</v>
      </c>
      <c r="K34" s="52">
        <v>42533.03472222222</v>
      </c>
      <c r="L34" s="57">
        <f>IF(K34=0," ",V35)</f>
        <v>1</v>
      </c>
      <c r="M34" s="58">
        <f>IF(K34=0," ",X35)</f>
        <v>3</v>
      </c>
      <c r="N34" s="59">
        <f>N35</f>
        <v>0.0034722222</v>
      </c>
      <c r="O34" s="60">
        <f>INT(O35)</f>
        <v>0</v>
      </c>
      <c r="P34" s="60">
        <f>INT((O35-O34)*24)</f>
        <v>4</v>
      </c>
      <c r="Q34" s="61">
        <f>(((O35-O34)*24)-INT((O35-O34)*24))*60</f>
        <v>52.00000003619092</v>
      </c>
      <c r="R34" s="62">
        <v>42533.24097222222</v>
      </c>
      <c r="S34" s="63">
        <f>IF(R34=0," ",Z35)</f>
        <v>9</v>
      </c>
      <c r="T34" s="64">
        <f>IF(K34=" "," ",IF('Caernarfon-Whitehaven'!E34&gt;0," ",'Race Totals'!Z31))</f>
        <v>0</v>
      </c>
      <c r="U34" s="6"/>
      <c r="V34" s="5"/>
      <c r="W34" s="6"/>
      <c r="X34" s="5"/>
      <c r="Y34" s="6"/>
      <c r="Z34" s="5"/>
      <c r="AA34" s="6"/>
    </row>
    <row r="35" spans="1:27" ht="12.75" customHeight="1">
      <c r="A35" s="15"/>
      <c r="B35" s="65"/>
      <c r="C35" s="66"/>
      <c r="D35" s="67"/>
      <c r="E35" s="68">
        <f>IF(K34=0,0,K34-D34)</f>
        <v>0.4513888888832298</v>
      </c>
      <c r="F35" s="69"/>
      <c r="G35" s="69"/>
      <c r="H35" s="69">
        <f>IF(E35*C34=0,0,E35*C34)</f>
        <v>0.47260416666074156</v>
      </c>
      <c r="I35" s="67"/>
      <c r="J35" s="67"/>
      <c r="K35" s="67"/>
      <c r="L35" s="70"/>
      <c r="M35" s="71"/>
      <c r="N35" s="68">
        <f>IF(R34=0,0,0.0034722222)</f>
        <v>0.0034722222</v>
      </c>
      <c r="O35" s="68">
        <f>IF(R34=0,0,R34-K34-N34)</f>
        <v>0.20277777780291037</v>
      </c>
      <c r="P35" s="67"/>
      <c r="Q35" s="67"/>
      <c r="R35" s="72"/>
      <c r="S35" s="73">
        <f>O35</f>
        <v>0.20277777780291037</v>
      </c>
      <c r="T35" s="74"/>
      <c r="U35" s="75">
        <f>IF(E35=0," ",E35)</f>
        <v>0.4513888888832298</v>
      </c>
      <c r="V35" s="5">
        <f>IF(K34=0," ",RANK(U35,U$13:U$81,1))</f>
        <v>1</v>
      </c>
      <c r="W35" s="5">
        <f>IF(H35=0," ",H35)</f>
        <v>0.47260416666074156</v>
      </c>
      <c r="X35" s="5">
        <f>IF(K34=0," ",RANK(W35,W$13:W$81,1))</f>
        <v>3</v>
      </c>
      <c r="Y35" s="75">
        <f>IF(O35=0," ",O35)</f>
        <v>0.20277777780291037</v>
      </c>
      <c r="Z35" s="5">
        <f>IF(R34=0," ",RANK(Y35,Y$13:Y$81,1))</f>
        <v>9</v>
      </c>
      <c r="AA35" s="6"/>
    </row>
    <row r="36" spans="1:27" ht="22.5" customHeight="1">
      <c r="A36" s="15"/>
      <c r="B36" s="50" t="s">
        <v>40</v>
      </c>
      <c r="C36" s="51">
        <v>1.095</v>
      </c>
      <c r="D36" s="52">
        <v>42532.583333333336</v>
      </c>
      <c r="E36" s="53">
        <f>INT(E37)</f>
        <v>0</v>
      </c>
      <c r="F36" s="53">
        <f>INT((E37-E36)*24)</f>
        <v>15</v>
      </c>
      <c r="G36" s="54">
        <f>(((E37-E36)*24)-INT((E37-E36)*24))*60</f>
        <v>36.999999994877726</v>
      </c>
      <c r="H36" s="55">
        <f>INT(H37)</f>
        <v>0</v>
      </c>
      <c r="I36" s="55">
        <f>INT((H37-H36)*24)</f>
        <v>17</v>
      </c>
      <c r="J36" s="56">
        <f>(((H37-H36)*24)-INT((H37-H36)*24))*60</f>
        <v>6.01499999439099</v>
      </c>
      <c r="K36" s="52">
        <v>42533.23402777778</v>
      </c>
      <c r="L36" s="57">
        <f>IF(K36=0," ",V37)</f>
        <v>15</v>
      </c>
      <c r="M36" s="58">
        <f>IF(K36=0," ",X37)</f>
        <v>16</v>
      </c>
      <c r="N36" s="59">
        <f>N37</f>
        <v>0.0034722222</v>
      </c>
      <c r="O36" s="60">
        <f>INT(O37)</f>
        <v>0</v>
      </c>
      <c r="P36" s="60">
        <f>INT((O37-O36)*24)</f>
        <v>6</v>
      </c>
      <c r="Q36" s="61">
        <f>(((O37-O36)*24)-INT((O37-O36)*24))*60</f>
        <v>38.00000003595814</v>
      </c>
      <c r="R36" s="62">
        <v>42533.51388888889</v>
      </c>
      <c r="S36" s="63">
        <f>IF(R36=0," ",Z37)</f>
        <v>16</v>
      </c>
      <c r="T36" s="64">
        <f>IF(K36=" "," ",IF('Caernarfon-Whitehaven'!E36&gt;0," ",'Race Totals'!Z33))</f>
        <v>16</v>
      </c>
      <c r="U36" s="75" t="s">
        <v>29</v>
      </c>
      <c r="V36" s="5"/>
      <c r="W36" s="5"/>
      <c r="X36" s="5"/>
      <c r="Y36" s="5"/>
      <c r="Z36" s="5"/>
      <c r="AA36" s="6"/>
    </row>
    <row r="37" spans="1:27" ht="12.75" customHeight="1">
      <c r="A37" s="15"/>
      <c r="B37" s="65"/>
      <c r="C37" s="66"/>
      <c r="D37" s="67"/>
      <c r="E37" s="68">
        <f>IF(K36=0,0,K36-D36)</f>
        <v>0.6506944444408873</v>
      </c>
      <c r="F37" s="69"/>
      <c r="G37" s="69"/>
      <c r="H37" s="69">
        <f>IF(E37*C36=0,0,E37*C36)</f>
        <v>0.7125104166627716</v>
      </c>
      <c r="I37" s="67"/>
      <c r="J37" s="67"/>
      <c r="K37" s="67"/>
      <c r="L37" s="70"/>
      <c r="M37" s="71"/>
      <c r="N37" s="68">
        <f>IF(R36=0,0,0.0034722222)</f>
        <v>0.0034722222</v>
      </c>
      <c r="O37" s="68">
        <f>IF(R36=0,0,R36-K36-N36)</f>
        <v>0.2763888889138598</v>
      </c>
      <c r="P37" s="67"/>
      <c r="Q37" s="67"/>
      <c r="R37" s="72"/>
      <c r="S37" s="73">
        <f>O37</f>
        <v>0.2763888889138598</v>
      </c>
      <c r="T37" s="74"/>
      <c r="U37" s="75">
        <f>IF(E37=0," ",E37)</f>
        <v>0.6506944444408873</v>
      </c>
      <c r="V37" s="5">
        <f>IF(K36=0," ",RANK(U37,U$13:U$81,1))</f>
        <v>15</v>
      </c>
      <c r="W37" s="5">
        <f>IF(H37=0," ",H37)</f>
        <v>0.7125104166627716</v>
      </c>
      <c r="X37" s="5">
        <f>IF(K36=0," ",RANK(W37,W$13:W$81,1))</f>
        <v>16</v>
      </c>
      <c r="Y37" s="75">
        <f>IF(O37=0," ",O37)</f>
        <v>0.2763888889138598</v>
      </c>
      <c r="Z37" s="5">
        <f>IF(R36=0," ",RANK(Y37,Y$13:Y$81,1))</f>
        <v>16</v>
      </c>
      <c r="AA37" s="6"/>
    </row>
    <row r="38" spans="1:27" ht="22.5" customHeight="1">
      <c r="A38" s="10"/>
      <c r="B38" s="50" t="s">
        <v>41</v>
      </c>
      <c r="C38" s="51">
        <v>1.048</v>
      </c>
      <c r="D38" s="52">
        <v>42532.583333333336</v>
      </c>
      <c r="E38" s="53">
        <f>INT(E39)</f>
        <v>0</v>
      </c>
      <c r="F38" s="53">
        <f>INT((E39-E38)*24)</f>
        <v>11</v>
      </c>
      <c r="G38" s="54">
        <f>(((E39-E38)*24)-INT((E39-E38)*24))*60</f>
        <v>51.999999994877726</v>
      </c>
      <c r="H38" s="55">
        <f>INT(H39)</f>
        <v>0</v>
      </c>
      <c r="I38" s="55">
        <f>INT((H39-H38)*24)</f>
        <v>12</v>
      </c>
      <c r="J38" s="56">
        <f>(((H39-H38)*24)-INT((H39-H38)*24))*60</f>
        <v>26.175999994631916</v>
      </c>
      <c r="K38" s="52">
        <v>42533.07777777778</v>
      </c>
      <c r="L38" s="57">
        <f>IF(K38=0," ",V39)</f>
        <v>9</v>
      </c>
      <c r="M38" s="58">
        <f>IF(K38=0," ",X39)</f>
        <v>12</v>
      </c>
      <c r="N38" s="59">
        <f>N39</f>
        <v>0.0034722222</v>
      </c>
      <c r="O38" s="60">
        <f>INT(O39)</f>
        <v>0</v>
      </c>
      <c r="P38" s="60">
        <f>INT((O39-O38)*24)</f>
        <v>4</v>
      </c>
      <c r="Q38" s="61">
        <f>(((O39-O38)*24)-INT((O39-O38)*24))*60</f>
        <v>11.000000038752056</v>
      </c>
      <c r="R38" s="62">
        <v>42533.25555555556</v>
      </c>
      <c r="S38" s="63">
        <f>IF(R38=0," ",Z39)</f>
        <v>3</v>
      </c>
      <c r="T38" s="64">
        <f>IF(K38=" "," ",IF('Caernarfon-Whitehaven'!E38&gt;0," ",'Race Totals'!Z35))</f>
        <v>0</v>
      </c>
      <c r="U38" s="6"/>
      <c r="V38" s="5"/>
      <c r="W38" s="6"/>
      <c r="X38" s="5"/>
      <c r="Y38" s="6"/>
      <c r="Z38" s="5"/>
      <c r="AA38" s="6"/>
    </row>
    <row r="39" spans="1:27" ht="12.75" customHeight="1">
      <c r="A39" s="10"/>
      <c r="B39" s="65"/>
      <c r="C39" s="66"/>
      <c r="D39" s="67"/>
      <c r="E39" s="68">
        <f>IF(K38=0,0,K38-D38)</f>
        <v>0.4944444444408873</v>
      </c>
      <c r="F39" s="69"/>
      <c r="G39" s="69"/>
      <c r="H39" s="69">
        <f>IF(E39*C38=0,0,E39*C38)</f>
        <v>0.5181777777740499</v>
      </c>
      <c r="I39" s="67"/>
      <c r="J39" s="67"/>
      <c r="K39" s="67"/>
      <c r="L39" s="70"/>
      <c r="M39" s="71"/>
      <c r="N39" s="68">
        <f>IF(R38=0,0,0.0034722222)</f>
        <v>0.0034722222</v>
      </c>
      <c r="O39" s="68">
        <f>IF(R38=0,0,R38-K38-N38)</f>
        <v>0.17430555558246671</v>
      </c>
      <c r="P39" s="67"/>
      <c r="Q39" s="67"/>
      <c r="R39" s="72"/>
      <c r="S39" s="73">
        <f>O39</f>
        <v>0.17430555558246671</v>
      </c>
      <c r="T39" s="74"/>
      <c r="U39" s="75">
        <f>IF(E39=0," ",E39)</f>
        <v>0.4944444444408873</v>
      </c>
      <c r="V39" s="5">
        <f>IF(K38=0," ",RANK(U39,U$13:U$81,1))</f>
        <v>9</v>
      </c>
      <c r="W39" s="5">
        <f>IF(H39=0," ",H39)</f>
        <v>0.5181777777740499</v>
      </c>
      <c r="X39" s="5">
        <f>IF(K38=0," ",RANK(W39,W$13:W$81,1))</f>
        <v>12</v>
      </c>
      <c r="Y39" s="75">
        <f>IF(O39=0," ",O39)</f>
        <v>0.17430555558246671</v>
      </c>
      <c r="Z39" s="5">
        <f>IF(R38=0," ",RANK(Y39,Y$13:Y$81,1))</f>
        <v>3</v>
      </c>
      <c r="AA39" s="6"/>
    </row>
    <row r="40" spans="1:27" ht="22.5" customHeight="1">
      <c r="A40" s="10"/>
      <c r="B40" s="50" t="s">
        <v>42</v>
      </c>
      <c r="C40" s="51">
        <v>0.992</v>
      </c>
      <c r="D40" s="52">
        <v>42532.583333333336</v>
      </c>
      <c r="E40" s="53">
        <f>INT(E41)</f>
        <v>0</v>
      </c>
      <c r="F40" s="53">
        <f>INT((E41-E40)*24)</f>
        <v>11</v>
      </c>
      <c r="G40" s="54">
        <f>(((E41-E40)*24)-INT((E41-E40)*24))*60</f>
        <v>29.99999999650754</v>
      </c>
      <c r="H40" s="55">
        <f>INT(H41)</f>
        <v>0</v>
      </c>
      <c r="I40" s="55">
        <f>INT((H41-H40)*24)</f>
        <v>11</v>
      </c>
      <c r="J40" s="56">
        <f>(((H41-H40)*24)-INT((H41-H40)*24))*60</f>
        <v>24.47999999653554</v>
      </c>
      <c r="K40" s="52">
        <v>42533.0625</v>
      </c>
      <c r="L40" s="57">
        <f>IF(K40=0," ",V41)</f>
        <v>5</v>
      </c>
      <c r="M40" s="58">
        <f>IF(K40=0," ",X41)</f>
        <v>4</v>
      </c>
      <c r="N40" s="59">
        <f>N41</f>
        <v>0.0034722222</v>
      </c>
      <c r="O40" s="60">
        <f>INT(O41)</f>
        <v>0</v>
      </c>
      <c r="P40" s="60">
        <f>INT((O41-O40)*24)</f>
        <v>3</v>
      </c>
      <c r="Q40" s="61">
        <f>(((O41-O40)*24)-INT((O41-O40)*24))*60</f>
        <v>52.000000029206</v>
      </c>
      <c r="R40" s="62">
        <v>42533.22708333333</v>
      </c>
      <c r="S40" s="63">
        <f>IF(R40=0," ",Z41)</f>
        <v>1</v>
      </c>
      <c r="T40" s="64">
        <f>IF(K40=" "," ",IF('Caernarfon-Whitehaven'!E40&gt;0," ",'Race Totals'!Z37))</f>
        <v>0</v>
      </c>
      <c r="U40" s="75" t="s">
        <v>29</v>
      </c>
      <c r="V40" s="5"/>
      <c r="W40" s="5"/>
      <c r="X40" s="5"/>
      <c r="Y40" s="5"/>
      <c r="Z40" s="5"/>
      <c r="AA40" s="6"/>
    </row>
    <row r="41" spans="1:27" ht="12.75" customHeight="1">
      <c r="A41" s="10"/>
      <c r="B41" s="65"/>
      <c r="C41" s="66"/>
      <c r="D41" s="67"/>
      <c r="E41" s="68">
        <f>IF(K40=0,0,K40-D40)</f>
        <v>0.47916666666424135</v>
      </c>
      <c r="F41" s="69"/>
      <c r="G41" s="69"/>
      <c r="H41" s="69">
        <f>IF(E41*C40=0,0,E41*C40)</f>
        <v>0.4753333333309274</v>
      </c>
      <c r="I41" s="67"/>
      <c r="J41" s="67"/>
      <c r="K41" s="67"/>
      <c r="L41" s="70"/>
      <c r="M41" s="71"/>
      <c r="N41" s="68">
        <f>IF(R40=0,0,0.0034722222)</f>
        <v>0.0034722222</v>
      </c>
      <c r="O41" s="68">
        <f>IF(R40=0,0,R40-K40-N40)</f>
        <v>0.16111111113139306</v>
      </c>
      <c r="P41" s="67"/>
      <c r="Q41" s="67"/>
      <c r="R41" s="72"/>
      <c r="S41" s="73">
        <f>O41</f>
        <v>0.16111111113139306</v>
      </c>
      <c r="T41" s="74"/>
      <c r="U41" s="75">
        <f>IF(E41=0," ",E41)</f>
        <v>0.47916666666424135</v>
      </c>
      <c r="V41" s="5">
        <f>IF(K40=0," ",RANK(U41,U$13:U$81,1))</f>
        <v>5</v>
      </c>
      <c r="W41" s="5">
        <f>IF(H41=0," ",H41)</f>
        <v>0.4753333333309274</v>
      </c>
      <c r="X41" s="5">
        <f>IF(K40=0," ",RANK(W41,W$13:W$81,1))</f>
        <v>4</v>
      </c>
      <c r="Y41" s="75">
        <f>IF(O41=0," ",O41)</f>
        <v>0.16111111113139306</v>
      </c>
      <c r="Z41" s="5">
        <f>IF(R40=0," ",RANK(Y41,Y$13:Y$81,1))</f>
        <v>1</v>
      </c>
      <c r="AA41" s="6"/>
    </row>
    <row r="42" spans="1:27" ht="22.5" customHeight="1">
      <c r="A42" s="10"/>
      <c r="B42" s="50" t="s">
        <v>43</v>
      </c>
      <c r="C42" s="51">
        <v>1.008</v>
      </c>
      <c r="D42" s="52">
        <v>42532.583333333336</v>
      </c>
      <c r="E42" s="53">
        <f>INT(E43)</f>
        <v>0</v>
      </c>
      <c r="F42" s="53">
        <f>INT((E43-E42)*24)</f>
        <v>11</v>
      </c>
      <c r="G42" s="54">
        <f>(((E43-E42)*24)-INT((E43-E42)*24))*60</f>
        <v>19.999999995343387</v>
      </c>
      <c r="H42" s="55">
        <f>INT(H43)</f>
        <v>0</v>
      </c>
      <c r="I42" s="55">
        <f>INT((H43-H42)*24)</f>
        <v>11</v>
      </c>
      <c r="J42" s="56">
        <f>(((H43-H42)*24)-INT((H43-H42)*24))*60</f>
        <v>25.439999995306124</v>
      </c>
      <c r="K42" s="52">
        <v>42533.055555555555</v>
      </c>
      <c r="L42" s="57">
        <f>IF(K42=0," ",V43)</f>
        <v>4</v>
      </c>
      <c r="M42" s="58">
        <f>IF(K42=0," ",X43)</f>
        <v>5</v>
      </c>
      <c r="N42" s="59">
        <f>N43</f>
        <v>0.0034722222</v>
      </c>
      <c r="O42" s="60">
        <f>INT(O43)</f>
        <v>0</v>
      </c>
      <c r="P42" s="60">
        <f>INT((O43-O42)*24)</f>
        <v>4</v>
      </c>
      <c r="Q42" s="61">
        <f>(((O43-O42)*24)-INT((O43-O42)*24))*60</f>
        <v>42.000000035026765</v>
      </c>
      <c r="R42" s="62">
        <v>42533.25486111111</v>
      </c>
      <c r="S42" s="63">
        <f>IF(R42=0," ",Z43)</f>
        <v>7</v>
      </c>
      <c r="T42" s="64">
        <f>IF(K42=" "," ",IF('Caernarfon-Whitehaven'!E42&gt;0," ",'Race Totals'!Z39))</f>
        <v>0</v>
      </c>
      <c r="U42" s="6"/>
      <c r="V42" s="5"/>
      <c r="W42" s="6"/>
      <c r="X42" s="5"/>
      <c r="Y42" s="6"/>
      <c r="Z42" s="5"/>
      <c r="AA42" s="6"/>
    </row>
    <row r="43" spans="1:27" ht="12.75" customHeight="1">
      <c r="A43" s="10"/>
      <c r="B43" s="65"/>
      <c r="C43" s="66"/>
      <c r="D43" s="67"/>
      <c r="E43" s="68">
        <f>IF(K42=0,0,K42-D42)</f>
        <v>0.47222222221898846</v>
      </c>
      <c r="F43" s="69"/>
      <c r="G43" s="69"/>
      <c r="H43" s="69">
        <f>IF(E43*C42=0,0,E43*C42)</f>
        <v>0.47599999999674036</v>
      </c>
      <c r="I43" s="67"/>
      <c r="J43" s="67"/>
      <c r="K43" s="67"/>
      <c r="L43" s="70"/>
      <c r="M43" s="71"/>
      <c r="N43" s="68">
        <f>IF(R42=0,0,0.0034722222)</f>
        <v>0.0034722222</v>
      </c>
      <c r="O43" s="68">
        <f>IF(R42=0,0,R42-K42-N42)</f>
        <v>0.19583333335765749</v>
      </c>
      <c r="P43" s="67"/>
      <c r="Q43" s="67"/>
      <c r="R43" s="72"/>
      <c r="S43" s="73">
        <f>O43</f>
        <v>0.19583333335765749</v>
      </c>
      <c r="T43" s="74"/>
      <c r="U43" s="75">
        <f>IF(E43=0," ",E43)</f>
        <v>0.47222222221898846</v>
      </c>
      <c r="V43" s="5">
        <f>IF(K42=0," ",RANK(U43,U$13:U$81,1))</f>
        <v>4</v>
      </c>
      <c r="W43" s="5">
        <f>IF(H43=0," ",H43)</f>
        <v>0.47599999999674036</v>
      </c>
      <c r="X43" s="5">
        <f>IF(K42=0," ",RANK(W43,W$13:W$81,1))</f>
        <v>5</v>
      </c>
      <c r="Y43" s="75">
        <f>IF(O43=0," ",O43)</f>
        <v>0.19583333335765749</v>
      </c>
      <c r="Z43" s="5">
        <f>IF(R42=0," ",RANK(Y43,Y$13:Y$81,1))</f>
        <v>7</v>
      </c>
      <c r="AA43" s="6"/>
    </row>
    <row r="44" spans="1:27" ht="22.5" customHeight="1">
      <c r="A44" s="10"/>
      <c r="B44" s="50"/>
      <c r="C44" s="51"/>
      <c r="D44" s="52"/>
      <c r="E44" s="53">
        <f>INT(E45)</f>
        <v>0</v>
      </c>
      <c r="F44" s="53">
        <f>INT((E45-E44)*24)</f>
        <v>0</v>
      </c>
      <c r="G44" s="54">
        <f>(((E45-E44)*24)-INT((E45-E44)*24))*60</f>
        <v>0</v>
      </c>
      <c r="H44" s="55">
        <f>INT(H45)</f>
        <v>0</v>
      </c>
      <c r="I44" s="55">
        <f>INT((H45-H44)*24)</f>
        <v>0</v>
      </c>
      <c r="J44" s="56">
        <f>(((H45-H44)*24)-INT((H45-H44)*24))*60</f>
        <v>0</v>
      </c>
      <c r="K44" s="52"/>
      <c r="L44" s="57">
        <f>IF(K44=0," ",V45)</f>
        <v>0</v>
      </c>
      <c r="M44" s="58">
        <f>IF(K44=0," ",X45)</f>
        <v>0</v>
      </c>
      <c r="N44" s="59">
        <f>N45</f>
        <v>0</v>
      </c>
      <c r="O44" s="60">
        <f>INT(O45)</f>
        <v>0</v>
      </c>
      <c r="P44" s="60">
        <f>INT((O45-O44)*24)</f>
        <v>0</v>
      </c>
      <c r="Q44" s="61">
        <f>(((O45-O44)*24)-INT((O45-O44)*24))*60</f>
        <v>0</v>
      </c>
      <c r="R44" s="62"/>
      <c r="S44" s="63">
        <f>IF(R44=0," ",Z45)</f>
        <v>0</v>
      </c>
      <c r="T44" s="64">
        <f>IF(K44=" "," ",IF('Caernarfon-Whitehaven'!E44&gt;0," ",'Race Totals'!Z41))</f>
        <v>0</v>
      </c>
      <c r="U44" s="75" t="s">
        <v>29</v>
      </c>
      <c r="V44" s="5"/>
      <c r="W44" s="5"/>
      <c r="X44" s="5"/>
      <c r="Y44" s="5"/>
      <c r="Z44" s="5"/>
      <c r="AA44" s="6"/>
    </row>
    <row r="45" spans="1:27" ht="12.75" customHeight="1">
      <c r="A45" s="10"/>
      <c r="B45" s="65"/>
      <c r="C45" s="66"/>
      <c r="D45" s="67"/>
      <c r="E45" s="68">
        <f>IF(K44=0,0,K44-D44)</f>
        <v>0</v>
      </c>
      <c r="F45" s="69"/>
      <c r="G45" s="69"/>
      <c r="H45" s="69">
        <f>IF(E45*C44=0,0,E45*C44)</f>
        <v>0</v>
      </c>
      <c r="I45" s="67"/>
      <c r="J45" s="67"/>
      <c r="K45" s="67"/>
      <c r="L45" s="70"/>
      <c r="M45" s="71"/>
      <c r="N45" s="68">
        <f>IF(R44=0,0,0.0034722222)</f>
        <v>0</v>
      </c>
      <c r="O45" s="68">
        <f>IF(R44=0,0,R44-K44-N44)</f>
        <v>0</v>
      </c>
      <c r="P45" s="67"/>
      <c r="Q45" s="67"/>
      <c r="R45" s="72"/>
      <c r="S45" s="73">
        <f>O45</f>
        <v>0</v>
      </c>
      <c r="T45" s="74"/>
      <c r="U45" s="75">
        <f>IF(E45=0," ",E45)</f>
        <v>0</v>
      </c>
      <c r="V45" s="5">
        <f>IF(K44=0," ",RANK(U45,U$13:U$81,1))</f>
        <v>0</v>
      </c>
      <c r="W45" s="5">
        <f>IF(H45=0," ",H45)</f>
        <v>0</v>
      </c>
      <c r="X45" s="5">
        <f>IF(K44=0," ",RANK(W45,W$13:W$81,1))</f>
        <v>0</v>
      </c>
      <c r="Y45" s="75">
        <f>IF(O45=0," ",O45)</f>
        <v>0</v>
      </c>
      <c r="Z45" s="5">
        <f>IF(R44=0," ",RANK(Y45,Y$13:Y$81,1))</f>
        <v>0</v>
      </c>
      <c r="AA45" s="6"/>
    </row>
    <row r="46" spans="1:27" ht="22.5" customHeight="1">
      <c r="A46" s="10"/>
      <c r="B46" s="50"/>
      <c r="C46" s="51"/>
      <c r="D46" s="52"/>
      <c r="E46" s="53">
        <f>INT(E47)</f>
        <v>0</v>
      </c>
      <c r="F46" s="53">
        <f>INT((E47-E46)*24)</f>
        <v>0</v>
      </c>
      <c r="G46" s="54">
        <f>(((E47-E46)*24)-INT((E47-E46)*24))*60</f>
        <v>0</v>
      </c>
      <c r="H46" s="55">
        <f>INT(H47)</f>
        <v>0</v>
      </c>
      <c r="I46" s="55">
        <f>INT((H47-H46)*24)</f>
        <v>0</v>
      </c>
      <c r="J46" s="56">
        <f>(((H47-H46)*24)-INT((H47-H46)*24))*60</f>
        <v>0</v>
      </c>
      <c r="K46" s="52"/>
      <c r="L46" s="57">
        <f>IF(K46=0," ",V47)</f>
        <v>0</v>
      </c>
      <c r="M46" s="58">
        <f>IF(K46=0," ",X47)</f>
        <v>0</v>
      </c>
      <c r="N46" s="59">
        <f>N47</f>
        <v>0</v>
      </c>
      <c r="O46" s="60">
        <f>INT(O47)</f>
        <v>0</v>
      </c>
      <c r="P46" s="60">
        <f>INT((O47-O46)*24)</f>
        <v>0</v>
      </c>
      <c r="Q46" s="61">
        <f>(((O47-O46)*24)-INT((O47-O46)*24))*60</f>
        <v>0</v>
      </c>
      <c r="R46" s="62"/>
      <c r="S46" s="63">
        <f>IF(R46=0," ",Z47)</f>
        <v>0</v>
      </c>
      <c r="T46" s="64">
        <f>IF(K46=" "," ",IF('Caernarfon-Whitehaven'!E46&gt;0," ",'Race Totals'!Z43))</f>
        <v>0</v>
      </c>
      <c r="U46" s="6"/>
      <c r="V46" s="5"/>
      <c r="W46" s="6"/>
      <c r="X46" s="5"/>
      <c r="Y46" s="6"/>
      <c r="Z46" s="5"/>
      <c r="AA46" s="6"/>
    </row>
    <row r="47" spans="1:27" ht="12.75" customHeight="1">
      <c r="A47" s="10"/>
      <c r="B47" s="65"/>
      <c r="C47" s="66"/>
      <c r="D47" s="67"/>
      <c r="E47" s="68">
        <f>IF(K46=0,0,K46-D46)</f>
        <v>0</v>
      </c>
      <c r="F47" s="69"/>
      <c r="G47" s="69"/>
      <c r="H47" s="69">
        <f>IF(E47*C46=0,0,E47*C46)</f>
        <v>0</v>
      </c>
      <c r="I47" s="67"/>
      <c r="J47" s="67"/>
      <c r="K47" s="67"/>
      <c r="L47" s="70"/>
      <c r="M47" s="71"/>
      <c r="N47" s="68">
        <f>IF(R46=0,0,0.0034722222)</f>
        <v>0</v>
      </c>
      <c r="O47" s="68">
        <f>IF(R46=0,0,R46-K46-N46)</f>
        <v>0</v>
      </c>
      <c r="P47" s="67"/>
      <c r="Q47" s="67"/>
      <c r="R47" s="72"/>
      <c r="S47" s="73">
        <f>O47</f>
        <v>0</v>
      </c>
      <c r="T47" s="74"/>
      <c r="U47" s="75">
        <f>IF(E47=0," ",E47)</f>
        <v>0</v>
      </c>
      <c r="V47" s="5">
        <f>IF(K46=0," ",RANK(U47,U$13:U$81,1))</f>
        <v>0</v>
      </c>
      <c r="W47" s="5">
        <f>IF(H47=0," ",H47)</f>
        <v>0</v>
      </c>
      <c r="X47" s="5">
        <f>IF(K46=0," ",RANK(W47,W$13:W$81,1))</f>
        <v>0</v>
      </c>
      <c r="Y47" s="75">
        <f>IF(O47=0," ",O47)</f>
        <v>0</v>
      </c>
      <c r="Z47" s="5">
        <f>IF(R46=0," ",RANK(Y47,Y$13:Y$81,1))</f>
        <v>0</v>
      </c>
      <c r="AA47" s="6"/>
    </row>
    <row r="48" spans="1:27" ht="22.5" customHeight="1">
      <c r="A48" s="10"/>
      <c r="B48" s="50"/>
      <c r="C48" s="51"/>
      <c r="D48" s="52"/>
      <c r="E48" s="53">
        <f>INT(E49)</f>
        <v>0</v>
      </c>
      <c r="F48" s="53">
        <f>INT((E49-E48)*24)</f>
        <v>0</v>
      </c>
      <c r="G48" s="54">
        <f>(((E49-E48)*24)-INT((E49-E48)*24))*60</f>
        <v>0</v>
      </c>
      <c r="H48" s="55">
        <f>INT(H49)</f>
        <v>0</v>
      </c>
      <c r="I48" s="55">
        <f>INT((H49-H48)*24)</f>
        <v>0</v>
      </c>
      <c r="J48" s="56">
        <f>(((H49-H48)*24)-INT((H49-H48)*24))*60</f>
        <v>0</v>
      </c>
      <c r="K48" s="52"/>
      <c r="L48" s="57">
        <f>IF(K48=0," ",V49)</f>
        <v>0</v>
      </c>
      <c r="M48" s="58">
        <f>IF(K48=0," ",X49)</f>
        <v>0</v>
      </c>
      <c r="N48" s="59">
        <f>N49</f>
        <v>0</v>
      </c>
      <c r="O48" s="60">
        <f>INT(O49)</f>
        <v>0</v>
      </c>
      <c r="P48" s="60">
        <f>INT((O49-O48)*24)</f>
        <v>0</v>
      </c>
      <c r="Q48" s="61">
        <f>(((O49-O48)*24)-INT((O49-O48)*24))*60</f>
        <v>0</v>
      </c>
      <c r="R48" s="62"/>
      <c r="S48" s="63">
        <f>IF(R48=0," ",Z49)</f>
        <v>0</v>
      </c>
      <c r="T48" s="64">
        <f>IF(K48=" "," ",IF('Caernarfon-Whitehaven'!E48&gt;0," ",'Race Totals'!Z45))</f>
        <v>0</v>
      </c>
      <c r="U48" s="75" t="s">
        <v>29</v>
      </c>
      <c r="V48" s="5"/>
      <c r="W48" s="5"/>
      <c r="X48" s="5"/>
      <c r="Y48" s="5"/>
      <c r="Z48" s="5"/>
      <c r="AA48" s="6"/>
    </row>
    <row r="49" spans="1:27" ht="12.75" customHeight="1">
      <c r="A49" s="10"/>
      <c r="B49" s="65"/>
      <c r="C49" s="66"/>
      <c r="D49" s="67"/>
      <c r="E49" s="68">
        <f>IF(K48=0,0,K48-D48)</f>
        <v>0</v>
      </c>
      <c r="F49" s="69"/>
      <c r="G49" s="69"/>
      <c r="H49" s="69">
        <f>IF(E49*C48=0,0,E49*C48)</f>
        <v>0</v>
      </c>
      <c r="I49" s="67"/>
      <c r="J49" s="67"/>
      <c r="K49" s="67"/>
      <c r="L49" s="70"/>
      <c r="M49" s="71"/>
      <c r="N49" s="68">
        <f>IF(R48=0,0,0.0034722222)</f>
        <v>0</v>
      </c>
      <c r="O49" s="68">
        <f>IF(R48=0,0,R48-K48-N48)</f>
        <v>0</v>
      </c>
      <c r="P49" s="67"/>
      <c r="Q49" s="67"/>
      <c r="R49" s="72"/>
      <c r="S49" s="73">
        <f>O49</f>
        <v>0</v>
      </c>
      <c r="T49" s="74"/>
      <c r="U49" s="75">
        <f>IF(E49=0," ",E49)</f>
        <v>0</v>
      </c>
      <c r="V49" s="5">
        <f>IF(K48=0," ",RANK(U49,U$13:U$81,1))</f>
        <v>0</v>
      </c>
      <c r="W49" s="5">
        <f>IF(H49=0," ",H49)</f>
        <v>0</v>
      </c>
      <c r="X49" s="5">
        <f>IF(K48=0," ",RANK(W49,W$13:W$81,1))</f>
        <v>0</v>
      </c>
      <c r="Y49" s="75">
        <f>IF(O49=0," ",O49)</f>
        <v>0</v>
      </c>
      <c r="Z49" s="5">
        <f>IF(R48=0," ",RANK(Y49,Y$13:Y$81,1))</f>
        <v>0</v>
      </c>
      <c r="AA49" s="6"/>
    </row>
    <row r="50" spans="1:27" ht="22.5" customHeight="1">
      <c r="A50" s="10"/>
      <c r="B50" s="50"/>
      <c r="C50" s="51"/>
      <c r="D50" s="52"/>
      <c r="E50" s="53">
        <f>INT(E51)</f>
        <v>0</v>
      </c>
      <c r="F50" s="53">
        <f>INT((E51-E50)*24)</f>
        <v>0</v>
      </c>
      <c r="G50" s="54">
        <f>(((E51-E50)*24)-INT((E51-E50)*24))*60</f>
        <v>0</v>
      </c>
      <c r="H50" s="55">
        <f>INT(H51)</f>
        <v>0</v>
      </c>
      <c r="I50" s="55">
        <f>INT((H51-H50)*24)</f>
        <v>0</v>
      </c>
      <c r="J50" s="56">
        <f>(((H51-H50)*24)-INT((H51-H50)*24))*60</f>
        <v>0</v>
      </c>
      <c r="K50" s="52"/>
      <c r="L50" s="57">
        <f>IF(K50=0," ",V51)</f>
        <v>0</v>
      </c>
      <c r="M50" s="58">
        <f>IF(K50=0," ",X51)</f>
        <v>0</v>
      </c>
      <c r="N50" s="59">
        <f>N51</f>
        <v>0</v>
      </c>
      <c r="O50" s="60">
        <f>INT(O51)</f>
        <v>0</v>
      </c>
      <c r="P50" s="60">
        <f>INT((O51-O50)*24)</f>
        <v>0</v>
      </c>
      <c r="Q50" s="61">
        <f>(((O51-O50)*24)-INT((O51-O50)*24))*60</f>
        <v>0</v>
      </c>
      <c r="R50" s="62"/>
      <c r="S50" s="63">
        <f>IF(R50=0," ",Z51)</f>
        <v>0</v>
      </c>
      <c r="T50" s="64">
        <f>IF(K50=" "," ",IF('Caernarfon-Whitehaven'!E50&gt;0," ",'Race Totals'!Z47))</f>
        <v>0</v>
      </c>
      <c r="U50" s="6"/>
      <c r="V50" s="5"/>
      <c r="W50" s="6"/>
      <c r="X50" s="5"/>
      <c r="Y50" s="6"/>
      <c r="Z50" s="5"/>
      <c r="AA50" s="6"/>
    </row>
    <row r="51" spans="1:27" ht="12.75" customHeight="1">
      <c r="A51" s="10"/>
      <c r="B51" s="65"/>
      <c r="C51" s="66"/>
      <c r="D51" s="67"/>
      <c r="E51" s="68">
        <f>IF(K50=0,0,K50-D50)</f>
        <v>0</v>
      </c>
      <c r="F51" s="69"/>
      <c r="G51" s="69"/>
      <c r="H51" s="69">
        <f>IF(E51*C50=0,0,E51*C50)</f>
        <v>0</v>
      </c>
      <c r="I51" s="67"/>
      <c r="J51" s="67"/>
      <c r="K51" s="67"/>
      <c r="L51" s="70"/>
      <c r="M51" s="71"/>
      <c r="N51" s="68">
        <f>IF(R50=0,0,0.0034722222)</f>
        <v>0</v>
      </c>
      <c r="O51" s="68">
        <f>IF(R50=0,0,R50-K50-N50)</f>
        <v>0</v>
      </c>
      <c r="P51" s="67"/>
      <c r="Q51" s="67"/>
      <c r="R51" s="72"/>
      <c r="S51" s="73">
        <f>O51</f>
        <v>0</v>
      </c>
      <c r="T51" s="74"/>
      <c r="U51" s="75">
        <f>IF(E51=0," ",E51)</f>
        <v>0</v>
      </c>
      <c r="V51" s="5">
        <f>IF(K50=0," ",RANK(U51,U$13:U$81,1))</f>
        <v>0</v>
      </c>
      <c r="W51" s="5">
        <f>IF(H51=0," ",H51)</f>
        <v>0</v>
      </c>
      <c r="X51" s="5">
        <f>IF(K50=0," ",RANK(W51,W$13:W$81,1))</f>
        <v>0</v>
      </c>
      <c r="Y51" s="75">
        <f>IF(O51=0," ",O51)</f>
        <v>0</v>
      </c>
      <c r="Z51" s="5">
        <f>IF(R50=0," ",RANK(Y51,Y$13:Y$81,1))</f>
        <v>0</v>
      </c>
      <c r="AA51" s="6"/>
    </row>
    <row r="52" spans="1:27" ht="22.5" customHeight="1">
      <c r="A52" s="10"/>
      <c r="B52" s="50"/>
      <c r="C52" s="51"/>
      <c r="D52" s="52"/>
      <c r="E52" s="53">
        <f>INT(E53)</f>
        <v>0</v>
      </c>
      <c r="F52" s="53">
        <f>INT((E53-E52)*24)</f>
        <v>0</v>
      </c>
      <c r="G52" s="54">
        <f>(((E53-E52)*24)-INT((E53-E52)*24))*60</f>
        <v>0</v>
      </c>
      <c r="H52" s="55">
        <f>INT(H53)</f>
        <v>0</v>
      </c>
      <c r="I52" s="55">
        <f>INT((H53-H52)*24)</f>
        <v>0</v>
      </c>
      <c r="J52" s="56">
        <f>(((H53-H52)*24)-INT((H53-H52)*24))*60</f>
        <v>0</v>
      </c>
      <c r="K52" s="52"/>
      <c r="L52" s="57">
        <f>IF(K52=0," ",V53)</f>
        <v>0</v>
      </c>
      <c r="M52" s="58">
        <f>IF(K52=0," ",X53)</f>
        <v>0</v>
      </c>
      <c r="N52" s="59">
        <f>N53</f>
        <v>0</v>
      </c>
      <c r="O52" s="60">
        <f>INT(O53)</f>
        <v>0</v>
      </c>
      <c r="P52" s="60">
        <f>INT((O53-O52)*24)</f>
        <v>0</v>
      </c>
      <c r="Q52" s="61">
        <f>(((O53-O52)*24)-INT((O53-O52)*24))*60</f>
        <v>0</v>
      </c>
      <c r="R52" s="62"/>
      <c r="S52" s="63">
        <f>IF(R52=0," ",Z53)</f>
        <v>0</v>
      </c>
      <c r="T52" s="64">
        <f>IF(K52=" "," ",IF('Caernarfon-Whitehaven'!E52&gt;0," ",'Race Totals'!Z49))</f>
        <v>0</v>
      </c>
      <c r="U52" s="75" t="s">
        <v>29</v>
      </c>
      <c r="V52" s="5"/>
      <c r="W52" s="5"/>
      <c r="X52" s="5"/>
      <c r="Y52" s="5"/>
      <c r="Z52" s="5"/>
      <c r="AA52" s="6"/>
    </row>
    <row r="53" spans="1:27" ht="12.75" customHeight="1">
      <c r="A53" s="10"/>
      <c r="B53" s="65"/>
      <c r="C53" s="66"/>
      <c r="D53" s="67"/>
      <c r="E53" s="68">
        <f>IF(K52=0,0,K52-D52)</f>
        <v>0</v>
      </c>
      <c r="F53" s="69"/>
      <c r="G53" s="69"/>
      <c r="H53" s="69">
        <f>IF(E53*C52=0,0,E53*C52)</f>
        <v>0</v>
      </c>
      <c r="I53" s="67"/>
      <c r="J53" s="67"/>
      <c r="K53" s="67"/>
      <c r="L53" s="70"/>
      <c r="M53" s="71"/>
      <c r="N53" s="68">
        <f>IF(R52=0,0,0.0034722222)</f>
        <v>0</v>
      </c>
      <c r="O53" s="68">
        <f>IF(R52=0,0,R52-K52-N52)</f>
        <v>0</v>
      </c>
      <c r="P53" s="67"/>
      <c r="Q53" s="67"/>
      <c r="R53" s="72"/>
      <c r="S53" s="73">
        <f>O53</f>
        <v>0</v>
      </c>
      <c r="T53" s="74"/>
      <c r="U53" s="75">
        <f>IF(E53=0," ",E53)</f>
        <v>0</v>
      </c>
      <c r="V53" s="5">
        <f>IF(K52=0," ",RANK(U53,U$13:U$81,1))</f>
        <v>0</v>
      </c>
      <c r="W53" s="5">
        <f>IF(H53=0," ",H53)</f>
        <v>0</v>
      </c>
      <c r="X53" s="5">
        <f>IF(K52=0," ",RANK(W53,W$13:W$81,1))</f>
        <v>0</v>
      </c>
      <c r="Y53" s="75">
        <f>IF(O53=0," ",O53)</f>
        <v>0</v>
      </c>
      <c r="Z53" s="5">
        <f>IF(R52=0," ",RANK(Y53,Y$13:Y$81,1))</f>
        <v>0</v>
      </c>
      <c r="AA53" s="6"/>
    </row>
    <row r="54" spans="1:27" ht="22.5" customHeight="1">
      <c r="A54" s="10"/>
      <c r="B54" s="50"/>
      <c r="C54" s="51"/>
      <c r="D54" s="52"/>
      <c r="E54" s="53">
        <f>INT(E55)</f>
        <v>0</v>
      </c>
      <c r="F54" s="53">
        <f>INT((E55-E54)*24)</f>
        <v>0</v>
      </c>
      <c r="G54" s="54">
        <f>(((E55-E54)*24)-INT((E55-E54)*24))*60</f>
        <v>0</v>
      </c>
      <c r="H54" s="55">
        <f>INT(H55)</f>
        <v>0</v>
      </c>
      <c r="I54" s="55">
        <f>INT((H55-H54)*24)</f>
        <v>0</v>
      </c>
      <c r="J54" s="56">
        <f>(((H55-H54)*24)-INT((H55-H54)*24))*60</f>
        <v>0</v>
      </c>
      <c r="K54" s="52"/>
      <c r="L54" s="57">
        <f>IF(K54=0," ",V55)</f>
        <v>0</v>
      </c>
      <c r="M54" s="58">
        <f>IF(K54=0," ",X55)</f>
        <v>0</v>
      </c>
      <c r="N54" s="59">
        <f>N55</f>
        <v>0</v>
      </c>
      <c r="O54" s="60">
        <f>INT(O55)</f>
        <v>0</v>
      </c>
      <c r="P54" s="60">
        <f>INT((O55-O54)*24)</f>
        <v>0</v>
      </c>
      <c r="Q54" s="61">
        <f>(((O55-O54)*24)-INT((O55-O54)*24))*60</f>
        <v>0</v>
      </c>
      <c r="R54" s="62"/>
      <c r="S54" s="63">
        <f>IF(R54=0," ",Z55)</f>
        <v>0</v>
      </c>
      <c r="T54" s="64">
        <f>IF(K54=" "," ",IF('Caernarfon-Whitehaven'!E54&gt;0," ",'Race Totals'!Z51))</f>
        <v>0</v>
      </c>
      <c r="U54" s="6"/>
      <c r="V54" s="5"/>
      <c r="W54" s="6"/>
      <c r="X54" s="5"/>
      <c r="Y54" s="6"/>
      <c r="Z54" s="5"/>
      <c r="AA54" s="6"/>
    </row>
    <row r="55" spans="1:27" ht="12.75" customHeight="1">
      <c r="A55" s="10"/>
      <c r="B55" s="65"/>
      <c r="C55" s="66"/>
      <c r="D55" s="67"/>
      <c r="E55" s="68">
        <f>IF(K54=0,0,K54-D54)</f>
        <v>0</v>
      </c>
      <c r="F55" s="69"/>
      <c r="G55" s="69"/>
      <c r="H55" s="69">
        <f>IF(E55*C54=0,0,E55*C54)</f>
        <v>0</v>
      </c>
      <c r="I55" s="67"/>
      <c r="J55" s="67"/>
      <c r="K55" s="67"/>
      <c r="L55" s="70"/>
      <c r="M55" s="71"/>
      <c r="N55" s="68">
        <f>IF(R54=0,0,0.0034722222)</f>
        <v>0</v>
      </c>
      <c r="O55" s="68">
        <f>IF(R54=0,0,R54-K54-N54)</f>
        <v>0</v>
      </c>
      <c r="P55" s="67"/>
      <c r="Q55" s="67"/>
      <c r="R55" s="72"/>
      <c r="S55" s="73">
        <f>O55</f>
        <v>0</v>
      </c>
      <c r="T55" s="74"/>
      <c r="U55" s="75">
        <f>IF(E55=0," ",E55)</f>
        <v>0</v>
      </c>
      <c r="V55" s="5">
        <f>IF(K54=0," ",RANK(U55,U$13:U$81,1))</f>
        <v>0</v>
      </c>
      <c r="W55" s="5">
        <f>IF(H55=0," ",H55)</f>
        <v>0</v>
      </c>
      <c r="X55" s="5">
        <f>IF(K54=0," ",RANK(W55,W$13:W$81,1))</f>
        <v>0</v>
      </c>
      <c r="Y55" s="75">
        <f>IF(O55=0," ",O55)</f>
        <v>0</v>
      </c>
      <c r="Z55" s="5">
        <f>IF(R54=0," ",RANK(Y55,Y$13:Y$81,1))</f>
        <v>0</v>
      </c>
      <c r="AA55" s="6"/>
    </row>
    <row r="56" spans="1:27" ht="22.5" customHeight="1">
      <c r="A56" s="10"/>
      <c r="B56" s="50"/>
      <c r="C56" s="51"/>
      <c r="D56" s="52"/>
      <c r="E56" s="53">
        <f>INT(E57)</f>
        <v>0</v>
      </c>
      <c r="F56" s="53">
        <f>INT((E57-E56)*24)</f>
        <v>0</v>
      </c>
      <c r="G56" s="54">
        <f>(((E57-E56)*24)-INT((E57-E56)*24))*60</f>
        <v>0</v>
      </c>
      <c r="H56" s="55">
        <f>INT(H57)</f>
        <v>0</v>
      </c>
      <c r="I56" s="55">
        <f>INT((H57-H56)*24)</f>
        <v>0</v>
      </c>
      <c r="J56" s="56">
        <f>(((H57-H56)*24)-INT((H57-H56)*24))*60</f>
        <v>0</v>
      </c>
      <c r="K56" s="52"/>
      <c r="L56" s="57">
        <f>IF(K56=0," ",V57)</f>
        <v>0</v>
      </c>
      <c r="M56" s="58">
        <f>IF(K56=0," ",X57)</f>
        <v>0</v>
      </c>
      <c r="N56" s="59">
        <f>N57</f>
        <v>0</v>
      </c>
      <c r="O56" s="60">
        <f>INT(O57)</f>
        <v>0</v>
      </c>
      <c r="P56" s="60">
        <f>INT((O57-O56)*24)</f>
        <v>0</v>
      </c>
      <c r="Q56" s="61">
        <f>(((O57-O56)*24)-INT((O57-O56)*24))*60</f>
        <v>0</v>
      </c>
      <c r="R56" s="62"/>
      <c r="S56" s="63">
        <f>IF(R56=0," ",Z57)</f>
        <v>0</v>
      </c>
      <c r="T56" s="64">
        <f>IF(K56=" "," ",IF('Caernarfon-Whitehaven'!E56&gt;0," ",'Race Totals'!Z53))</f>
        <v>0</v>
      </c>
      <c r="U56" s="75" t="s">
        <v>29</v>
      </c>
      <c r="V56" s="5"/>
      <c r="W56" s="5"/>
      <c r="X56" s="5"/>
      <c r="Y56" s="5"/>
      <c r="Z56" s="5"/>
      <c r="AA56" s="6"/>
    </row>
    <row r="57" spans="1:27" ht="12.75" customHeight="1">
      <c r="A57" s="10"/>
      <c r="B57" s="65"/>
      <c r="C57" s="66"/>
      <c r="D57" s="67"/>
      <c r="E57" s="68">
        <f>IF(K56=0,0,K56-D56)</f>
        <v>0</v>
      </c>
      <c r="F57" s="69"/>
      <c r="G57" s="69"/>
      <c r="H57" s="69">
        <f>IF(E57*C56=0,0,E57*C56)</f>
        <v>0</v>
      </c>
      <c r="I57" s="67"/>
      <c r="J57" s="67"/>
      <c r="K57" s="67"/>
      <c r="L57" s="70"/>
      <c r="M57" s="71"/>
      <c r="N57" s="68">
        <f>IF(R56=0,0,0.0034722222)</f>
        <v>0</v>
      </c>
      <c r="O57" s="68">
        <f>IF(R56=0,0,R56-K56-N56)</f>
        <v>0</v>
      </c>
      <c r="P57" s="67"/>
      <c r="Q57" s="67"/>
      <c r="R57" s="72"/>
      <c r="S57" s="73">
        <f>O57</f>
        <v>0</v>
      </c>
      <c r="T57" s="74"/>
      <c r="U57" s="75">
        <f>IF(E57=0," ",E57)</f>
        <v>0</v>
      </c>
      <c r="V57" s="5">
        <f>IF(K56=0," ",RANK(U57,U$13:U$81,1))</f>
        <v>0</v>
      </c>
      <c r="W57" s="5">
        <f>IF(H57=0," ",H57)</f>
        <v>0</v>
      </c>
      <c r="X57" s="5">
        <f>IF(K56=0," ",RANK(W57,W$13:W$81,1))</f>
        <v>0</v>
      </c>
      <c r="Y57" s="75">
        <f>IF(O57=0," ",O57)</f>
        <v>0</v>
      </c>
      <c r="Z57" s="5">
        <f>IF(R56=0," ",RANK(Y57,Y$13:Y$81,1))</f>
        <v>0</v>
      </c>
      <c r="AA57" s="6"/>
    </row>
    <row r="58" spans="1:27" ht="22.5" customHeight="1">
      <c r="A58" s="10"/>
      <c r="B58" s="50"/>
      <c r="C58" s="51"/>
      <c r="D58" s="52"/>
      <c r="E58" s="53">
        <f>INT(E59)</f>
        <v>0</v>
      </c>
      <c r="F58" s="53">
        <f>INT((E59-E58)*24)</f>
        <v>0</v>
      </c>
      <c r="G58" s="54">
        <f>(((E59-E58)*24)-INT((E59-E58)*24))*60</f>
        <v>0</v>
      </c>
      <c r="H58" s="55">
        <f>INT(H59)</f>
        <v>0</v>
      </c>
      <c r="I58" s="55">
        <f>INT((H59-H58)*24)</f>
        <v>0</v>
      </c>
      <c r="J58" s="56">
        <f>(((H59-H58)*24)-INT((H59-H58)*24))*60</f>
        <v>0</v>
      </c>
      <c r="K58" s="52"/>
      <c r="L58" s="57">
        <f>IF(K58=0," ",V59)</f>
        <v>0</v>
      </c>
      <c r="M58" s="58">
        <f>IF(K58=0," ",X59)</f>
        <v>0</v>
      </c>
      <c r="N58" s="59">
        <f>N59</f>
        <v>0</v>
      </c>
      <c r="O58" s="60">
        <f>INT(O59)</f>
        <v>0</v>
      </c>
      <c r="P58" s="60">
        <f>INT((O59-O58)*24)</f>
        <v>0</v>
      </c>
      <c r="Q58" s="61">
        <f>(((O59-O58)*24)-INT((O59-O58)*24))*60</f>
        <v>0</v>
      </c>
      <c r="R58" s="62"/>
      <c r="S58" s="63">
        <f>IF(R58=0," ",Z59)</f>
        <v>0</v>
      </c>
      <c r="T58" s="64">
        <f>IF(K58=" "," ",IF('Caernarfon-Whitehaven'!E58&gt;0," ",'Race Totals'!Z55))</f>
        <v>0</v>
      </c>
      <c r="U58" s="6"/>
      <c r="V58" s="5"/>
      <c r="W58" s="6"/>
      <c r="X58" s="5"/>
      <c r="Y58" s="6"/>
      <c r="Z58" s="5"/>
      <c r="AA58" s="6"/>
    </row>
    <row r="59" spans="1:27" ht="12.75" customHeight="1">
      <c r="A59" s="10"/>
      <c r="B59" s="65"/>
      <c r="C59" s="66"/>
      <c r="D59" s="67"/>
      <c r="E59" s="68">
        <f>IF(K58=0,0,K58-D58)</f>
        <v>0</v>
      </c>
      <c r="F59" s="69"/>
      <c r="G59" s="69"/>
      <c r="H59" s="69">
        <f>IF(E59*C58=0,0,E59*C58)</f>
        <v>0</v>
      </c>
      <c r="I59" s="67"/>
      <c r="J59" s="67"/>
      <c r="K59" s="67"/>
      <c r="L59" s="70"/>
      <c r="M59" s="71"/>
      <c r="N59" s="68">
        <f>IF(R58=0,0,0.0034722222)</f>
        <v>0</v>
      </c>
      <c r="O59" s="68">
        <f>IF(R58=0,0,R58-K58-N58)</f>
        <v>0</v>
      </c>
      <c r="P59" s="67"/>
      <c r="Q59" s="67"/>
      <c r="R59" s="72"/>
      <c r="S59" s="73">
        <f>O59</f>
        <v>0</v>
      </c>
      <c r="T59" s="74"/>
      <c r="U59" s="75">
        <f>IF(E59=0," ",E59)</f>
        <v>0</v>
      </c>
      <c r="V59" s="5">
        <f>IF(K58=0," ",RANK(U59,U$13:U$81,1))</f>
        <v>0</v>
      </c>
      <c r="W59" s="5">
        <f>IF(H59=0," ",H59)</f>
        <v>0</v>
      </c>
      <c r="X59" s="5">
        <f>IF(K58=0," ",RANK(W59,W$13:W$81,1))</f>
        <v>0</v>
      </c>
      <c r="Y59" s="75">
        <f>IF(O59=0," ",O59)</f>
        <v>0</v>
      </c>
      <c r="Z59" s="5">
        <f>IF(R58=0," ",RANK(Y59,Y$13:Y$81,1))</f>
        <v>0</v>
      </c>
      <c r="AA59" s="6"/>
    </row>
    <row r="60" spans="1:27" ht="22.5" customHeight="1">
      <c r="A60" s="10"/>
      <c r="B60" s="50"/>
      <c r="C60" s="51"/>
      <c r="D60" s="52"/>
      <c r="E60" s="53">
        <f>INT(E61)</f>
        <v>0</v>
      </c>
      <c r="F60" s="53">
        <f>INT((E61-E60)*24)</f>
        <v>0</v>
      </c>
      <c r="G60" s="54">
        <f>(((E61-E60)*24)-INT((E61-E60)*24))*60</f>
        <v>0</v>
      </c>
      <c r="H60" s="55">
        <f>INT(H61)</f>
        <v>0</v>
      </c>
      <c r="I60" s="55">
        <f>INT((H61-H60)*24)</f>
        <v>0</v>
      </c>
      <c r="J60" s="56">
        <f>(((H61-H60)*24)-INT((H61-H60)*24))*60</f>
        <v>0</v>
      </c>
      <c r="K60" s="52"/>
      <c r="L60" s="57">
        <f>IF(K60=0," ",V61)</f>
        <v>0</v>
      </c>
      <c r="M60" s="58">
        <f>IF(K60=0," ",X61)</f>
        <v>0</v>
      </c>
      <c r="N60" s="59">
        <f>N61</f>
        <v>0</v>
      </c>
      <c r="O60" s="60">
        <f>INT(O61)</f>
        <v>0</v>
      </c>
      <c r="P60" s="60">
        <f>INT((O61-O60)*24)</f>
        <v>0</v>
      </c>
      <c r="Q60" s="61">
        <f>(((O61-O60)*24)-INT((O61-O60)*24))*60</f>
        <v>0</v>
      </c>
      <c r="R60" s="62"/>
      <c r="S60" s="63">
        <f>IF(R60=0," ",Z61)</f>
        <v>0</v>
      </c>
      <c r="T60" s="64">
        <f>IF(K60=" "," ",IF('Caernarfon-Whitehaven'!E60&gt;0," ",'Race Totals'!Z57))</f>
        <v>0</v>
      </c>
      <c r="U60" s="75" t="s">
        <v>29</v>
      </c>
      <c r="V60" s="5"/>
      <c r="W60" s="5"/>
      <c r="X60" s="5"/>
      <c r="Y60" s="5"/>
      <c r="Z60" s="5"/>
      <c r="AA60" s="6"/>
    </row>
    <row r="61" spans="1:27" ht="12.75" customHeight="1">
      <c r="A61" s="10"/>
      <c r="B61" s="65"/>
      <c r="C61" s="66"/>
      <c r="D61" s="67"/>
      <c r="E61" s="68">
        <f>IF(K60=0,0,K60-D60)</f>
        <v>0</v>
      </c>
      <c r="F61" s="69"/>
      <c r="G61" s="69"/>
      <c r="H61" s="69">
        <f>IF(E61*C60=0,0,E61*C60)</f>
        <v>0</v>
      </c>
      <c r="I61" s="67"/>
      <c r="J61" s="67"/>
      <c r="K61" s="67"/>
      <c r="L61" s="70"/>
      <c r="M61" s="71"/>
      <c r="N61" s="68">
        <f>IF(R60=0,0,0.0034722222)</f>
        <v>0</v>
      </c>
      <c r="O61" s="68">
        <f>IF(R60=0,0,R60-K60-N60)</f>
        <v>0</v>
      </c>
      <c r="P61" s="67"/>
      <c r="Q61" s="67"/>
      <c r="R61" s="72"/>
      <c r="S61" s="73">
        <f>O61</f>
        <v>0</v>
      </c>
      <c r="T61" s="74"/>
      <c r="U61" s="75">
        <f>IF(E61=0," ",E61)</f>
        <v>0</v>
      </c>
      <c r="V61" s="5">
        <f>IF(K60=0," ",RANK(U61,U$13:U$81,1))</f>
        <v>0</v>
      </c>
      <c r="W61" s="5">
        <f>IF(H61=0," ",H61)</f>
        <v>0</v>
      </c>
      <c r="X61" s="5">
        <f>IF(K60=0," ",RANK(W61,W$13:W$81,1))</f>
        <v>0</v>
      </c>
      <c r="Y61" s="75">
        <f>IF(O61=0," ",O61)</f>
        <v>0</v>
      </c>
      <c r="Z61" s="5">
        <f>IF(R60=0," ",RANK(Y61,Y$13:Y$81,1))</f>
        <v>0</v>
      </c>
      <c r="AA61" s="6"/>
    </row>
    <row r="62" spans="1:27" ht="22.5" customHeight="1">
      <c r="A62" s="10"/>
      <c r="B62" s="50"/>
      <c r="C62" s="51"/>
      <c r="D62" s="52"/>
      <c r="E62" s="53">
        <f>INT(E63)</f>
        <v>0</v>
      </c>
      <c r="F62" s="53">
        <f>INT((E63-E62)*24)</f>
        <v>0</v>
      </c>
      <c r="G62" s="54">
        <f>(((E63-E62)*24)-INT((E63-E62)*24))*60</f>
        <v>0</v>
      </c>
      <c r="H62" s="55">
        <f>INT(H63)</f>
        <v>0</v>
      </c>
      <c r="I62" s="55">
        <f>INT((H63-H62)*24)</f>
        <v>0</v>
      </c>
      <c r="J62" s="56">
        <f>(((H63-H62)*24)-INT((H63-H62)*24))*60</f>
        <v>0</v>
      </c>
      <c r="K62" s="52"/>
      <c r="L62" s="57">
        <f>IF(K62=0," ",V63)</f>
        <v>0</v>
      </c>
      <c r="M62" s="58">
        <f>IF(K62=0," ",X63)</f>
        <v>0</v>
      </c>
      <c r="N62" s="59">
        <f>N63</f>
        <v>0</v>
      </c>
      <c r="O62" s="60">
        <f>INT(O63)</f>
        <v>0</v>
      </c>
      <c r="P62" s="60">
        <f>INT((O63-O62)*24)</f>
        <v>0</v>
      </c>
      <c r="Q62" s="61">
        <f>(((O63-O62)*24)-INT((O63-O62)*24))*60</f>
        <v>0</v>
      </c>
      <c r="R62" s="62"/>
      <c r="S62" s="63">
        <f>IF(R62=0," ",Z63)</f>
        <v>0</v>
      </c>
      <c r="T62" s="64">
        <f>IF(K62=" "," ",IF('Caernarfon-Whitehaven'!E62&gt;0," ",'Race Totals'!Z59))</f>
        <v>0</v>
      </c>
      <c r="U62" s="6"/>
      <c r="V62" s="5"/>
      <c r="W62" s="6"/>
      <c r="X62" s="5"/>
      <c r="Y62" s="6"/>
      <c r="Z62" s="5"/>
      <c r="AA62" s="6"/>
    </row>
    <row r="63" spans="1:27" ht="12.75" customHeight="1">
      <c r="A63" s="10"/>
      <c r="B63" s="65"/>
      <c r="C63" s="66"/>
      <c r="D63" s="67"/>
      <c r="E63" s="68">
        <f>IF(K62=0,0,K62-D62)</f>
        <v>0</v>
      </c>
      <c r="F63" s="69"/>
      <c r="G63" s="69"/>
      <c r="H63" s="69">
        <f>IF(E63*C62=0,0,E63*C62)</f>
        <v>0</v>
      </c>
      <c r="I63" s="67"/>
      <c r="J63" s="67"/>
      <c r="K63" s="67"/>
      <c r="L63" s="70"/>
      <c r="M63" s="71"/>
      <c r="N63" s="68">
        <f>IF(R62=0,0,0.0034722222)</f>
        <v>0</v>
      </c>
      <c r="O63" s="68">
        <f>IF(R62=0,0,R62-K62-N62)</f>
        <v>0</v>
      </c>
      <c r="P63" s="67"/>
      <c r="Q63" s="67"/>
      <c r="R63" s="72"/>
      <c r="S63" s="73">
        <f>O63</f>
        <v>0</v>
      </c>
      <c r="T63" s="74"/>
      <c r="U63" s="75">
        <f>IF(E63=0," ",E63)</f>
        <v>0</v>
      </c>
      <c r="V63" s="5">
        <f>IF(K62=0," ",RANK(U63,U$13:U$81,1))</f>
        <v>0</v>
      </c>
      <c r="W63" s="5">
        <f>IF(H63=0," ",H63)</f>
        <v>0</v>
      </c>
      <c r="X63" s="5">
        <f>IF(K62=0," ",RANK(W63,W$13:W$81,1))</f>
        <v>0</v>
      </c>
      <c r="Y63" s="75">
        <f>IF(O63=0," ",O63)</f>
        <v>0</v>
      </c>
      <c r="Z63" s="5">
        <f>IF(R62=0," ",RANK(Y63,Y$13:Y$81,1))</f>
        <v>0</v>
      </c>
      <c r="AA63" s="6"/>
    </row>
    <row r="64" spans="1:27" ht="22.5" customHeight="1">
      <c r="A64" s="10"/>
      <c r="B64" s="50"/>
      <c r="C64" s="51"/>
      <c r="D64" s="52"/>
      <c r="E64" s="53">
        <f>INT(E65)</f>
        <v>0</v>
      </c>
      <c r="F64" s="53">
        <f>INT((E65-E64)*24)</f>
        <v>0</v>
      </c>
      <c r="G64" s="54">
        <f>(((E65-E64)*24)-INT((E65-E64)*24))*60</f>
        <v>0</v>
      </c>
      <c r="H64" s="55">
        <f>INT(H65)</f>
        <v>0</v>
      </c>
      <c r="I64" s="55">
        <f>INT((H65-H64)*24)</f>
        <v>0</v>
      </c>
      <c r="J64" s="56">
        <f>(((H65-H64)*24)-INT((H65-H64)*24))*60</f>
        <v>0</v>
      </c>
      <c r="K64" s="52"/>
      <c r="L64" s="57">
        <f>IF(K64=0," ",V65)</f>
        <v>0</v>
      </c>
      <c r="M64" s="58">
        <f>IF(K64=0," ",X65)</f>
        <v>0</v>
      </c>
      <c r="N64" s="59">
        <f>N65</f>
        <v>0</v>
      </c>
      <c r="O64" s="60">
        <f>INT(O65)</f>
        <v>0</v>
      </c>
      <c r="P64" s="60">
        <f>INT((O65-O64)*24)</f>
        <v>0</v>
      </c>
      <c r="Q64" s="61">
        <f>(((O65-O64)*24)-INT((O65-O64)*24))*60</f>
        <v>0</v>
      </c>
      <c r="R64" s="62"/>
      <c r="S64" s="63">
        <f>IF(R64=0," ",Z65)</f>
        <v>0</v>
      </c>
      <c r="T64" s="64">
        <f>IF(K64=" "," ",IF('Caernarfon-Whitehaven'!E64&gt;0," ",'Race Totals'!Z61))</f>
        <v>0</v>
      </c>
      <c r="U64" s="75" t="s">
        <v>29</v>
      </c>
      <c r="V64" s="5"/>
      <c r="W64" s="5"/>
      <c r="X64" s="5"/>
      <c r="Y64" s="5"/>
      <c r="Z64" s="5"/>
      <c r="AA64" s="6"/>
    </row>
    <row r="65" spans="1:27" ht="12.75" customHeight="1">
      <c r="A65" s="10"/>
      <c r="B65" s="65"/>
      <c r="C65" s="66"/>
      <c r="D65" s="67"/>
      <c r="E65" s="68">
        <f>IF(K64=0,0,K64-D64)</f>
        <v>0</v>
      </c>
      <c r="F65" s="69"/>
      <c r="G65" s="69"/>
      <c r="H65" s="69">
        <f>IF(E65*C64=0,0,E65*C64)</f>
        <v>0</v>
      </c>
      <c r="I65" s="67"/>
      <c r="J65" s="67"/>
      <c r="K65" s="67"/>
      <c r="L65" s="70"/>
      <c r="M65" s="71"/>
      <c r="N65" s="68">
        <f>IF(R64=0,0,0.0034722222)</f>
        <v>0</v>
      </c>
      <c r="O65" s="68">
        <f>IF(R64=0,0,R64-K64-N64)</f>
        <v>0</v>
      </c>
      <c r="P65" s="67"/>
      <c r="Q65" s="67"/>
      <c r="R65" s="72"/>
      <c r="S65" s="73">
        <f>O65</f>
        <v>0</v>
      </c>
      <c r="T65" s="74"/>
      <c r="U65" s="75">
        <f>IF(E65=0," ",E65)</f>
        <v>0</v>
      </c>
      <c r="V65" s="5">
        <f>IF(K64=0," ",RANK(U65,U$13:U$81,1))</f>
        <v>0</v>
      </c>
      <c r="W65" s="5">
        <f>IF(H65=0," ",H65)</f>
        <v>0</v>
      </c>
      <c r="X65" s="5">
        <f>IF(K64=0," ",RANK(W65,W$13:W$81,1))</f>
        <v>0</v>
      </c>
      <c r="Y65" s="75">
        <f>IF(O65=0," ",O65)</f>
        <v>0</v>
      </c>
      <c r="Z65" s="5">
        <f>IF(R64=0," ",RANK(Y65,Y$13:Y$81,1))</f>
        <v>0</v>
      </c>
      <c r="AA65" s="6"/>
    </row>
    <row r="66" spans="1:27" ht="22.5" customHeight="1">
      <c r="A66" s="10"/>
      <c r="B66" s="50"/>
      <c r="C66" s="51"/>
      <c r="D66" s="52"/>
      <c r="E66" s="53">
        <f>INT(E67)</f>
        <v>0</v>
      </c>
      <c r="F66" s="53">
        <f>INT((E67-E66)*24)</f>
        <v>0</v>
      </c>
      <c r="G66" s="54">
        <f>(((E67-E66)*24)-INT((E67-E66)*24))*60</f>
        <v>0</v>
      </c>
      <c r="H66" s="55">
        <f>INT(H67)</f>
        <v>0</v>
      </c>
      <c r="I66" s="55">
        <f>INT((H67-H66)*24)</f>
        <v>0</v>
      </c>
      <c r="J66" s="56">
        <f>(((H67-H66)*24)-INT((H67-H66)*24))*60</f>
        <v>0</v>
      </c>
      <c r="K66" s="52"/>
      <c r="L66" s="57">
        <f>IF(K66=0," ",V67)</f>
        <v>0</v>
      </c>
      <c r="M66" s="58">
        <f>IF(K66=0," ",X67)</f>
        <v>0</v>
      </c>
      <c r="N66" s="59">
        <f>N67</f>
        <v>0</v>
      </c>
      <c r="O66" s="60">
        <f>INT(O67)</f>
        <v>0</v>
      </c>
      <c r="P66" s="60">
        <f>INT((O67-O66)*24)</f>
        <v>0</v>
      </c>
      <c r="Q66" s="61">
        <f>(((O67-O66)*24)-INT((O67-O66)*24))*60</f>
        <v>0</v>
      </c>
      <c r="R66" s="62"/>
      <c r="S66" s="63">
        <f>IF(R66=0," ",Z67)</f>
        <v>0</v>
      </c>
      <c r="T66" s="64">
        <f>IF(K66=" "," ",IF('Caernarfon-Whitehaven'!E66&gt;0," ",'Race Totals'!Z63))</f>
        <v>0</v>
      </c>
      <c r="U66" s="6"/>
      <c r="V66" s="5"/>
      <c r="W66" s="6"/>
      <c r="X66" s="5"/>
      <c r="Y66" s="6"/>
      <c r="Z66" s="5"/>
      <c r="AA66" s="6"/>
    </row>
    <row r="67" spans="1:27" ht="12.75" customHeight="1">
      <c r="A67" s="10"/>
      <c r="B67" s="65"/>
      <c r="C67" s="66"/>
      <c r="D67" s="67"/>
      <c r="E67" s="68">
        <f>IF(K66=0,0,K66-D66)</f>
        <v>0</v>
      </c>
      <c r="F67" s="69"/>
      <c r="G67" s="69"/>
      <c r="H67" s="69">
        <f>IF(E67*C66=0,0,E67*C66)</f>
        <v>0</v>
      </c>
      <c r="I67" s="67"/>
      <c r="J67" s="67"/>
      <c r="K67" s="67"/>
      <c r="L67" s="70"/>
      <c r="M67" s="71"/>
      <c r="N67" s="68">
        <f>IF(R66=0,0,0.0034722222)</f>
        <v>0</v>
      </c>
      <c r="O67" s="68">
        <f>IF(R66=0,0,R66-K66-N66)</f>
        <v>0</v>
      </c>
      <c r="P67" s="67"/>
      <c r="Q67" s="67"/>
      <c r="R67" s="72"/>
      <c r="S67" s="73">
        <f>O67</f>
        <v>0</v>
      </c>
      <c r="T67" s="74"/>
      <c r="U67" s="75">
        <f>IF(E67=0," ",E67)</f>
        <v>0</v>
      </c>
      <c r="V67" s="5">
        <f>IF(K66=0," ",RANK(U67,U$13:U$81,1))</f>
        <v>0</v>
      </c>
      <c r="W67" s="5">
        <f>IF(H67=0," ",H67)</f>
        <v>0</v>
      </c>
      <c r="X67" s="5">
        <f>IF(K66=0," ",RANK(W67,W$13:W$81,1))</f>
        <v>0</v>
      </c>
      <c r="Y67" s="75">
        <f>IF(O67=0," ",O67)</f>
        <v>0</v>
      </c>
      <c r="Z67" s="5">
        <f>IF(R66=0," ",RANK(Y67,Y$13:Y$81,1))</f>
        <v>0</v>
      </c>
      <c r="AA67" s="6"/>
    </row>
    <row r="68" spans="1:27" ht="22.5" customHeight="1">
      <c r="A68" s="10"/>
      <c r="B68" s="50"/>
      <c r="C68" s="51"/>
      <c r="D68" s="52"/>
      <c r="E68" s="53">
        <f>INT(E69)</f>
        <v>0</v>
      </c>
      <c r="F68" s="53">
        <f>INT((E69-E68)*24)</f>
        <v>0</v>
      </c>
      <c r="G68" s="54">
        <f>(((E69-E68)*24)-INT((E69-E68)*24))*60</f>
        <v>0</v>
      </c>
      <c r="H68" s="55">
        <f>INT(H69)</f>
        <v>0</v>
      </c>
      <c r="I68" s="55">
        <f>INT((H69-H68)*24)</f>
        <v>0</v>
      </c>
      <c r="J68" s="56">
        <f>(((H69-H68)*24)-INT((H69-H68)*24))*60</f>
        <v>0</v>
      </c>
      <c r="K68" s="52"/>
      <c r="L68" s="57">
        <f>IF(K68=0," ",V69)</f>
        <v>0</v>
      </c>
      <c r="M68" s="58">
        <f>IF(K68=0," ",X69)</f>
        <v>0</v>
      </c>
      <c r="N68" s="59">
        <f>N69</f>
        <v>0</v>
      </c>
      <c r="O68" s="60">
        <f>INT(O69)</f>
        <v>0</v>
      </c>
      <c r="P68" s="60">
        <f>INT((O69-O68)*24)</f>
        <v>0</v>
      </c>
      <c r="Q68" s="61">
        <f>(((O69-O68)*24)-INT((O69-O68)*24))*60</f>
        <v>0</v>
      </c>
      <c r="R68" s="62"/>
      <c r="S68" s="63">
        <f>IF(R68=0," ",Z69)</f>
        <v>0</v>
      </c>
      <c r="T68" s="64">
        <f>IF(K68=" "," ",IF('Caernarfon-Whitehaven'!E68&gt;0," ",'Race Totals'!Z65))</f>
        <v>0</v>
      </c>
      <c r="U68" s="75" t="s">
        <v>29</v>
      </c>
      <c r="V68" s="5"/>
      <c r="W68" s="5"/>
      <c r="X68" s="5"/>
      <c r="Y68" s="5"/>
      <c r="Z68" s="5"/>
      <c r="AA68" s="6"/>
    </row>
    <row r="69" spans="1:27" ht="12.75" customHeight="1">
      <c r="A69" s="10"/>
      <c r="B69" s="65"/>
      <c r="C69" s="66"/>
      <c r="D69" s="67"/>
      <c r="E69" s="68">
        <f>IF(K68=0,0,K68-D68)</f>
        <v>0</v>
      </c>
      <c r="F69" s="69"/>
      <c r="G69" s="69"/>
      <c r="H69" s="69">
        <f>IF(E69*C68=0,0,E69*C68)</f>
        <v>0</v>
      </c>
      <c r="I69" s="67"/>
      <c r="J69" s="67"/>
      <c r="K69" s="67"/>
      <c r="L69" s="70"/>
      <c r="M69" s="71"/>
      <c r="N69" s="68">
        <f>IF(R68=0,0,0.0034722222)</f>
        <v>0</v>
      </c>
      <c r="O69" s="68">
        <f>IF(R68=0,0,R68-K68-N68)</f>
        <v>0</v>
      </c>
      <c r="P69" s="67"/>
      <c r="Q69" s="67"/>
      <c r="R69" s="72"/>
      <c r="S69" s="73">
        <f>O69</f>
        <v>0</v>
      </c>
      <c r="T69" s="74"/>
      <c r="U69" s="75">
        <f>IF(E69=0," ",E69)</f>
        <v>0</v>
      </c>
      <c r="V69" s="5">
        <f>IF(K68=0," ",RANK(U69,U$13:U$81,1))</f>
        <v>0</v>
      </c>
      <c r="W69" s="5">
        <f>IF(H69=0," ",H69)</f>
        <v>0</v>
      </c>
      <c r="X69" s="5">
        <f>IF(K68=0," ",RANK(W69,W$13:W$81,1))</f>
        <v>0</v>
      </c>
      <c r="Y69" s="75">
        <f>IF(O69=0," ",O69)</f>
        <v>0</v>
      </c>
      <c r="Z69" s="5">
        <f>IF(R68=0," ",RANK(Y69,Y$13:Y$81,1))</f>
        <v>0</v>
      </c>
      <c r="AA69" s="6"/>
    </row>
    <row r="70" spans="1:27" ht="22.5" customHeight="1">
      <c r="A70" s="10"/>
      <c r="B70" s="50"/>
      <c r="C70" s="51"/>
      <c r="D70" s="52"/>
      <c r="E70" s="53">
        <f>INT(E71)</f>
        <v>0</v>
      </c>
      <c r="F70" s="53">
        <f>INT((E71-E70)*24)</f>
        <v>0</v>
      </c>
      <c r="G70" s="54">
        <f>(((E71-E70)*24)-INT((E71-E70)*24))*60</f>
        <v>0</v>
      </c>
      <c r="H70" s="55">
        <f>INT(H71)</f>
        <v>0</v>
      </c>
      <c r="I70" s="55">
        <f>INT((H71-H70)*24)</f>
        <v>0</v>
      </c>
      <c r="J70" s="56">
        <f>(((H71-H70)*24)-INT((H71-H70)*24))*60</f>
        <v>0</v>
      </c>
      <c r="K70" s="52"/>
      <c r="L70" s="57">
        <f>IF(K70=0," ",V71)</f>
        <v>0</v>
      </c>
      <c r="M70" s="58">
        <f>IF(K70=0," ",X71)</f>
        <v>0</v>
      </c>
      <c r="N70" s="59">
        <f>N71</f>
        <v>0</v>
      </c>
      <c r="O70" s="60">
        <f>INT(O71)</f>
        <v>0</v>
      </c>
      <c r="P70" s="60">
        <f>INT((O71-O70)*24)</f>
        <v>0</v>
      </c>
      <c r="Q70" s="61">
        <f>(((O71-O70)*24)-INT((O71-O70)*24))*60</f>
        <v>0</v>
      </c>
      <c r="R70" s="62"/>
      <c r="S70" s="63">
        <f>IF(R70=0," ",Z71)</f>
        <v>0</v>
      </c>
      <c r="T70" s="64">
        <f>IF(K70=" "," ",IF('Caernarfon-Whitehaven'!E70&gt;0," ",'Race Totals'!Z67))</f>
        <v>0</v>
      </c>
      <c r="U70" s="6"/>
      <c r="V70" s="5"/>
      <c r="W70" s="6"/>
      <c r="X70" s="5"/>
      <c r="Y70" s="6"/>
      <c r="Z70" s="5"/>
      <c r="AA70" s="6"/>
    </row>
    <row r="71" spans="1:27" ht="12.75" customHeight="1">
      <c r="A71" s="10"/>
      <c r="B71" s="65"/>
      <c r="C71" s="66"/>
      <c r="D71" s="67"/>
      <c r="E71" s="68">
        <f>IF(K70=0,0,K70-D70)</f>
        <v>0</v>
      </c>
      <c r="F71" s="69"/>
      <c r="G71" s="69"/>
      <c r="H71" s="69">
        <f>IF(E71*C70=0,0,E71*C70)</f>
        <v>0</v>
      </c>
      <c r="I71" s="67"/>
      <c r="J71" s="67"/>
      <c r="K71" s="67"/>
      <c r="L71" s="70"/>
      <c r="M71" s="71"/>
      <c r="N71" s="68">
        <f>IF(R70=0,0,0.0034722222)</f>
        <v>0</v>
      </c>
      <c r="O71" s="68">
        <f>IF(R70=0,0,R70-K70-N70)</f>
        <v>0</v>
      </c>
      <c r="P71" s="67"/>
      <c r="Q71" s="67"/>
      <c r="R71" s="72"/>
      <c r="S71" s="73">
        <f>O71</f>
        <v>0</v>
      </c>
      <c r="T71" s="74"/>
      <c r="U71" s="75">
        <f>IF(E71=0," ",E71)</f>
        <v>0</v>
      </c>
      <c r="V71" s="5">
        <f>IF(K70=0," ",RANK(U71,U$13:U$81,1))</f>
        <v>0</v>
      </c>
      <c r="W71" s="5">
        <f>IF(H71=0," ",H71)</f>
        <v>0</v>
      </c>
      <c r="X71" s="5">
        <f>IF(K70=0," ",RANK(W71,W$13:W$81,1))</f>
        <v>0</v>
      </c>
      <c r="Y71" s="75">
        <f>IF(O71=0," ",O71)</f>
        <v>0</v>
      </c>
      <c r="Z71" s="5">
        <f>IF(R70=0," ",RANK(Y71,Y$13:Y$81,1))</f>
        <v>0</v>
      </c>
      <c r="AA71" s="6"/>
    </row>
    <row r="72" spans="1:27" ht="22.5" customHeight="1">
      <c r="A72" s="10"/>
      <c r="B72" s="50"/>
      <c r="C72" s="51"/>
      <c r="D72" s="52"/>
      <c r="E72" s="53">
        <f>INT(E73)</f>
        <v>0</v>
      </c>
      <c r="F72" s="53">
        <f>INT((E73-E72)*24)</f>
        <v>0</v>
      </c>
      <c r="G72" s="54">
        <f>(((E73-E72)*24)-INT((E73-E72)*24))*60</f>
        <v>0</v>
      </c>
      <c r="H72" s="55">
        <f>INT(H73)</f>
        <v>0</v>
      </c>
      <c r="I72" s="55">
        <f>INT((H73-H72)*24)</f>
        <v>0</v>
      </c>
      <c r="J72" s="56">
        <f>(((H73-H72)*24)-INT((H73-H72)*24))*60</f>
        <v>0</v>
      </c>
      <c r="K72" s="52"/>
      <c r="L72" s="57">
        <f>IF(K72=0," ",V73)</f>
        <v>0</v>
      </c>
      <c r="M72" s="58">
        <f>IF(K72=0," ",X73)</f>
        <v>0</v>
      </c>
      <c r="N72" s="59">
        <f>N73</f>
        <v>0</v>
      </c>
      <c r="O72" s="60">
        <f>INT(O73)</f>
        <v>0</v>
      </c>
      <c r="P72" s="60">
        <f>INT((O73-O72)*24)</f>
        <v>0</v>
      </c>
      <c r="Q72" s="61">
        <f>(((O73-O72)*24)-INT((O73-O72)*24))*60</f>
        <v>0</v>
      </c>
      <c r="R72" s="62"/>
      <c r="S72" s="63">
        <f>IF(R72=0," ",Z73)</f>
        <v>0</v>
      </c>
      <c r="T72" s="64">
        <f>IF(K72=" "," ",IF('Caernarfon-Whitehaven'!E72&gt;0," ",'Race Totals'!Z69))</f>
        <v>0</v>
      </c>
      <c r="U72" s="75" t="s">
        <v>29</v>
      </c>
      <c r="V72" s="5"/>
      <c r="W72" s="5"/>
      <c r="X72" s="5"/>
      <c r="Y72" s="5"/>
      <c r="Z72" s="5"/>
      <c r="AA72" s="6"/>
    </row>
    <row r="73" spans="1:27" ht="12.75" customHeight="1">
      <c r="A73" s="10"/>
      <c r="B73" s="65"/>
      <c r="C73" s="66"/>
      <c r="D73" s="67"/>
      <c r="E73" s="68">
        <f>IF(K72=0,0,K72-D72)</f>
        <v>0</v>
      </c>
      <c r="F73" s="69"/>
      <c r="G73" s="69"/>
      <c r="H73" s="69">
        <f>IF(E73*C72=0,0,E73*C72)</f>
        <v>0</v>
      </c>
      <c r="I73" s="67"/>
      <c r="J73" s="67"/>
      <c r="K73" s="67"/>
      <c r="L73" s="70"/>
      <c r="M73" s="71"/>
      <c r="N73" s="68">
        <f>IF(R72=0,0,0.0034722222)</f>
        <v>0</v>
      </c>
      <c r="O73" s="68">
        <f>IF(R72=0,0,R72-K72-N72)</f>
        <v>0</v>
      </c>
      <c r="P73" s="67"/>
      <c r="Q73" s="67"/>
      <c r="R73" s="72"/>
      <c r="S73" s="73">
        <f>O73</f>
        <v>0</v>
      </c>
      <c r="T73" s="74"/>
      <c r="U73" s="75">
        <f>IF(E73=0," ",E73)</f>
        <v>0</v>
      </c>
      <c r="V73" s="5">
        <f>IF(K72=0," ",RANK(U73,U$13:U$81,1))</f>
        <v>0</v>
      </c>
      <c r="W73" s="5">
        <f>IF(H73=0," ",H73)</f>
        <v>0</v>
      </c>
      <c r="X73" s="5">
        <f>IF(K72=0," ",RANK(W73,W$13:W$81,1))</f>
        <v>0</v>
      </c>
      <c r="Y73" s="75">
        <f>IF(O73=0," ",O73)</f>
        <v>0</v>
      </c>
      <c r="Z73" s="5">
        <f>IF(R72=0," ",RANK(Y73,Y$13:Y$81,1))</f>
        <v>0</v>
      </c>
      <c r="AA73" s="6"/>
    </row>
    <row r="74" spans="1:27" ht="22.5" customHeight="1">
      <c r="A74" s="10"/>
      <c r="B74" s="50"/>
      <c r="C74" s="51"/>
      <c r="D74" s="52"/>
      <c r="E74" s="53">
        <f>INT(E75)</f>
        <v>0</v>
      </c>
      <c r="F74" s="53">
        <f>INT((E75-E74)*24)</f>
        <v>0</v>
      </c>
      <c r="G74" s="54">
        <f>(((E75-E74)*24)-INT((E75-E74)*24))*60</f>
        <v>0</v>
      </c>
      <c r="H74" s="55">
        <f>INT(H75)</f>
        <v>0</v>
      </c>
      <c r="I74" s="55">
        <f>INT((H75-H74)*24)</f>
        <v>0</v>
      </c>
      <c r="J74" s="56">
        <f>(((H75-H74)*24)-INT((H75-H74)*24))*60</f>
        <v>0</v>
      </c>
      <c r="K74" s="52"/>
      <c r="L74" s="57">
        <f>IF(K74=0," ",V75)</f>
        <v>0</v>
      </c>
      <c r="M74" s="58">
        <f>IF(K74=0," ",X75)</f>
        <v>0</v>
      </c>
      <c r="N74" s="59">
        <f>N75</f>
        <v>0</v>
      </c>
      <c r="O74" s="60">
        <f>INT(O75)</f>
        <v>0</v>
      </c>
      <c r="P74" s="60">
        <f>INT((O75-O74)*24)</f>
        <v>0</v>
      </c>
      <c r="Q74" s="61">
        <f>(((O75-O74)*24)-INT((O75-O74)*24))*60</f>
        <v>0</v>
      </c>
      <c r="R74" s="62"/>
      <c r="S74" s="63">
        <f>IF(R74=0," ",Z75)</f>
        <v>0</v>
      </c>
      <c r="T74" s="64">
        <f>IF(K74=" "," ",IF('Caernarfon-Whitehaven'!E74&gt;0," ",'Race Totals'!Z71))</f>
        <v>0</v>
      </c>
      <c r="U74" s="6"/>
      <c r="V74" s="5"/>
      <c r="W74" s="6"/>
      <c r="X74" s="5"/>
      <c r="Y74" s="6"/>
      <c r="Z74" s="5"/>
      <c r="AA74" s="6"/>
    </row>
    <row r="75" spans="1:27" ht="12.75" customHeight="1">
      <c r="A75" s="10"/>
      <c r="B75" s="65"/>
      <c r="C75" s="66"/>
      <c r="D75" s="67"/>
      <c r="E75" s="68">
        <f>IF(K74=0,0,K74-D74)</f>
        <v>0</v>
      </c>
      <c r="F75" s="69"/>
      <c r="G75" s="69"/>
      <c r="H75" s="69">
        <f>IF(E75*C74=0,0,E75*C74)</f>
        <v>0</v>
      </c>
      <c r="I75" s="67"/>
      <c r="J75" s="67"/>
      <c r="K75" s="67"/>
      <c r="L75" s="70"/>
      <c r="M75" s="71"/>
      <c r="N75" s="68">
        <f>IF(R74=0,0,0.0034722222)</f>
        <v>0</v>
      </c>
      <c r="O75" s="68">
        <f>IF(R74=0,0,R74-K74-N74)</f>
        <v>0</v>
      </c>
      <c r="P75" s="67"/>
      <c r="Q75" s="67"/>
      <c r="R75" s="72"/>
      <c r="S75" s="73">
        <f>O75</f>
        <v>0</v>
      </c>
      <c r="T75" s="74"/>
      <c r="U75" s="75">
        <f>IF(E75=0," ",E75)</f>
        <v>0</v>
      </c>
      <c r="V75" s="5">
        <f>IF(K74=0," ",RANK(U75,U$13:U$81,1))</f>
        <v>0</v>
      </c>
      <c r="W75" s="5">
        <f>IF(H75=0," ",H75)</f>
        <v>0</v>
      </c>
      <c r="X75" s="5">
        <f>IF(K74=0," ",RANK(W75,W$13:W$81,1))</f>
        <v>0</v>
      </c>
      <c r="Y75" s="75">
        <f>IF(O75=0," ",O75)</f>
        <v>0</v>
      </c>
      <c r="Z75" s="5">
        <f>IF(R74=0," ",RANK(Y75,Y$13:Y$81,1))</f>
        <v>0</v>
      </c>
      <c r="AA75" s="6"/>
    </row>
    <row r="76" spans="1:27" ht="22.5" customHeight="1">
      <c r="A76" s="10"/>
      <c r="B76" s="50"/>
      <c r="C76" s="51"/>
      <c r="D76" s="52"/>
      <c r="E76" s="53">
        <f>INT(E77)</f>
        <v>0</v>
      </c>
      <c r="F76" s="53">
        <f>INT((E77-E76)*24)</f>
        <v>0</v>
      </c>
      <c r="G76" s="54">
        <f>(((E77-E76)*24)-INT((E77-E76)*24))*60</f>
        <v>0</v>
      </c>
      <c r="H76" s="55">
        <f>INT(H77)</f>
        <v>0</v>
      </c>
      <c r="I76" s="55">
        <f>INT((H77-H76)*24)</f>
        <v>0</v>
      </c>
      <c r="J76" s="56">
        <f>(((H77-H76)*24)-INT((H77-H76)*24))*60</f>
        <v>0</v>
      </c>
      <c r="K76" s="52"/>
      <c r="L76" s="57">
        <f>IF(K76=0," ",V77)</f>
        <v>0</v>
      </c>
      <c r="M76" s="58">
        <f>IF(K76=0," ",X77)</f>
        <v>0</v>
      </c>
      <c r="N76" s="59">
        <f>N77</f>
        <v>0</v>
      </c>
      <c r="O76" s="60">
        <f>INT(O77)</f>
        <v>0</v>
      </c>
      <c r="P76" s="60">
        <f>INT((O77-O76)*24)</f>
        <v>0</v>
      </c>
      <c r="Q76" s="61">
        <f>(((O77-O76)*24)-INT((O77-O76)*24))*60</f>
        <v>0</v>
      </c>
      <c r="R76" s="62"/>
      <c r="S76" s="63">
        <f>IF(R76=0," ",Z77)</f>
        <v>0</v>
      </c>
      <c r="T76" s="64">
        <f>IF(K76=" "," ",IF('Caernarfon-Whitehaven'!E76&gt;0," ",'Race Totals'!Z73))</f>
        <v>0</v>
      </c>
      <c r="U76" s="75" t="s">
        <v>29</v>
      </c>
      <c r="V76" s="5"/>
      <c r="W76" s="5"/>
      <c r="X76" s="5"/>
      <c r="Y76" s="5"/>
      <c r="Z76" s="5"/>
      <c r="AA76" s="6"/>
    </row>
    <row r="77" spans="1:27" ht="12.75" customHeight="1">
      <c r="A77" s="10"/>
      <c r="B77" s="65"/>
      <c r="C77" s="66"/>
      <c r="D77" s="67"/>
      <c r="E77" s="68">
        <f>IF(K76=0,0,K76-D76)</f>
        <v>0</v>
      </c>
      <c r="F77" s="69"/>
      <c r="G77" s="69"/>
      <c r="H77" s="69">
        <f>IF(E77*C76=0,0,E77*C76)</f>
        <v>0</v>
      </c>
      <c r="I77" s="67"/>
      <c r="J77" s="67"/>
      <c r="K77" s="67"/>
      <c r="L77" s="70"/>
      <c r="M77" s="71"/>
      <c r="N77" s="68">
        <f>IF(R76=0,0,0.0034722222)</f>
        <v>0</v>
      </c>
      <c r="O77" s="68">
        <f>IF(R76=0,0,R76-K76-N76)</f>
        <v>0</v>
      </c>
      <c r="P77" s="67"/>
      <c r="Q77" s="67"/>
      <c r="R77" s="72"/>
      <c r="S77" s="73">
        <f>O77</f>
        <v>0</v>
      </c>
      <c r="T77" s="74"/>
      <c r="U77" s="75">
        <f>IF(E77=0," ",E77)</f>
        <v>0</v>
      </c>
      <c r="V77" s="5">
        <f>IF(K76=0," ",RANK(U77,U$13:U$81,1))</f>
        <v>0</v>
      </c>
      <c r="W77" s="5">
        <f>IF(H77=0," ",H77)</f>
        <v>0</v>
      </c>
      <c r="X77" s="5">
        <f>IF(K76=0," ",RANK(W77,W$13:W$81,1))</f>
        <v>0</v>
      </c>
      <c r="Y77" s="75">
        <f>IF(O77=0," ",O77)</f>
        <v>0</v>
      </c>
      <c r="Z77" s="5">
        <f>IF(R76=0," ",RANK(Y77,Y$13:Y$81,1))</f>
        <v>0</v>
      </c>
      <c r="AA77" s="6"/>
    </row>
    <row r="78" spans="1:27" ht="22.5" customHeight="1">
      <c r="A78" s="10"/>
      <c r="B78" s="50"/>
      <c r="C78" s="51"/>
      <c r="D78" s="52"/>
      <c r="E78" s="53">
        <f>INT(E79)</f>
        <v>0</v>
      </c>
      <c r="F78" s="53">
        <f>INT((E79-E78)*24)</f>
        <v>0</v>
      </c>
      <c r="G78" s="54">
        <f>(((E79-E78)*24)-INT((E79-E78)*24))*60</f>
        <v>0</v>
      </c>
      <c r="H78" s="55">
        <f>INT(H79)</f>
        <v>0</v>
      </c>
      <c r="I78" s="55">
        <f>INT((H79-H78)*24)</f>
        <v>0</v>
      </c>
      <c r="J78" s="56">
        <f>(((H79-H78)*24)-INT((H79-H78)*24))*60</f>
        <v>0</v>
      </c>
      <c r="K78" s="52"/>
      <c r="L78" s="57">
        <f>IF(K78=0," ",V79)</f>
        <v>0</v>
      </c>
      <c r="M78" s="58">
        <f>IF(K78=0," ",X79)</f>
        <v>0</v>
      </c>
      <c r="N78" s="59">
        <f>N79</f>
        <v>0</v>
      </c>
      <c r="O78" s="60">
        <f>INT(O79)</f>
        <v>0</v>
      </c>
      <c r="P78" s="60">
        <f>INT((O79-O78)*24)</f>
        <v>0</v>
      </c>
      <c r="Q78" s="61">
        <f>(((O79-O78)*24)-INT((O79-O78)*24))*60</f>
        <v>0</v>
      </c>
      <c r="R78" s="62"/>
      <c r="S78" s="63">
        <f>IF(R78=0," ",Z79)</f>
        <v>0</v>
      </c>
      <c r="T78" s="64">
        <f>IF(K78=" "," ",IF('Caernarfon-Whitehaven'!E78&gt;0," ",'Race Totals'!Z75))</f>
        <v>0</v>
      </c>
      <c r="U78" s="6"/>
      <c r="V78" s="5"/>
      <c r="W78" s="6"/>
      <c r="X78" s="5"/>
      <c r="Y78" s="6"/>
      <c r="Z78" s="5"/>
      <c r="AA78" s="6"/>
    </row>
    <row r="79" spans="1:27" ht="12.75" customHeight="1">
      <c r="A79" s="10"/>
      <c r="B79" s="65"/>
      <c r="C79" s="66"/>
      <c r="D79" s="67"/>
      <c r="E79" s="68">
        <f>IF(K78=0,0,K78-D78)</f>
        <v>0</v>
      </c>
      <c r="F79" s="69"/>
      <c r="G79" s="69"/>
      <c r="H79" s="69">
        <f>IF(E79*C78=0,0,E79*C78)</f>
        <v>0</v>
      </c>
      <c r="I79" s="67"/>
      <c r="J79" s="67"/>
      <c r="K79" s="67"/>
      <c r="L79" s="70"/>
      <c r="M79" s="71"/>
      <c r="N79" s="68">
        <f>IF(R78=0,0,0.0034722222)</f>
        <v>0</v>
      </c>
      <c r="O79" s="68">
        <f>IF(R78=0,0,R78-K78-N78)</f>
        <v>0</v>
      </c>
      <c r="P79" s="67"/>
      <c r="Q79" s="67"/>
      <c r="R79" s="72"/>
      <c r="S79" s="73">
        <f>O79</f>
        <v>0</v>
      </c>
      <c r="T79" s="74"/>
      <c r="U79" s="75">
        <f>IF(E79=0," ",E79)</f>
        <v>0</v>
      </c>
      <c r="V79" s="5">
        <f>IF(K78=0," ",RANK(U79,U$13:U$81,1))</f>
        <v>0</v>
      </c>
      <c r="W79" s="5">
        <f>IF(H79=0," ",H79)</f>
        <v>0</v>
      </c>
      <c r="X79" s="5">
        <f>IF(K78=0," ",RANK(W79,W$13:W$81,1))</f>
        <v>0</v>
      </c>
      <c r="Y79" s="75">
        <f>IF(O79=0," ",O79)</f>
        <v>0</v>
      </c>
      <c r="Z79" s="5">
        <f>IF(R78=0," ",RANK(Y79,Y$13:Y$81,1))</f>
        <v>0</v>
      </c>
      <c r="AA79" s="6"/>
    </row>
    <row r="80" spans="1:27" ht="23.25" customHeight="1">
      <c r="A80" s="10"/>
      <c r="B80" s="50"/>
      <c r="C80" s="51"/>
      <c r="D80" s="52"/>
      <c r="E80" s="53">
        <f>INT(E81)</f>
        <v>0</v>
      </c>
      <c r="F80" s="53">
        <f>INT((E81-E80)*24)</f>
        <v>0</v>
      </c>
      <c r="G80" s="54">
        <f>(((E81-E80)*24)-INT((E81-E80)*24))*60</f>
        <v>0</v>
      </c>
      <c r="H80" s="55">
        <f>INT(H81)</f>
        <v>0</v>
      </c>
      <c r="I80" s="55">
        <f>INT((H81-H80)*24)</f>
        <v>0</v>
      </c>
      <c r="J80" s="56">
        <f>(((H81-H80)*24)-INT((H81-H80)*24))*60</f>
        <v>0</v>
      </c>
      <c r="K80" s="52"/>
      <c r="L80" s="57">
        <f>IF(K80=0," ",V81)</f>
        <v>0</v>
      </c>
      <c r="M80" s="58">
        <f>IF(K80=0," ",X81)</f>
        <v>0</v>
      </c>
      <c r="N80" s="59">
        <f>N81</f>
        <v>0</v>
      </c>
      <c r="O80" s="60">
        <f>INT(O81)</f>
        <v>0</v>
      </c>
      <c r="P80" s="60">
        <f>INT((O81-O80)*24)</f>
        <v>0</v>
      </c>
      <c r="Q80" s="61">
        <f>(((O81-O80)*24)-INT((O81-O80)*24))*60</f>
        <v>0</v>
      </c>
      <c r="R80" s="62"/>
      <c r="S80" s="63">
        <f>IF(R80=0," ",Z81)</f>
        <v>0</v>
      </c>
      <c r="T80" s="64">
        <f>IF(K80=" "," ",IF('Caernarfon-Whitehaven'!E80&gt;0," ",'Race Totals'!Z77))</f>
        <v>0</v>
      </c>
      <c r="U80" s="75" t="s">
        <v>29</v>
      </c>
      <c r="V80" s="5"/>
      <c r="W80" s="5"/>
      <c r="X80" s="5"/>
      <c r="Y80" s="5"/>
      <c r="Z80" s="5"/>
      <c r="AA80" s="6"/>
    </row>
    <row r="81" spans="1:27" ht="12.75" customHeight="1">
      <c r="A81" s="10"/>
      <c r="B81" s="78"/>
      <c r="C81" s="79"/>
      <c r="D81" s="80"/>
      <c r="E81" s="81">
        <f>IF(K80=0,0,K80-D80)</f>
        <v>0</v>
      </c>
      <c r="F81" s="79"/>
      <c r="G81" s="79"/>
      <c r="H81" s="79">
        <f>IF(E81*C80=0,0,E81*C80)</f>
        <v>0</v>
      </c>
      <c r="I81" s="80"/>
      <c r="J81" s="80"/>
      <c r="K81" s="80"/>
      <c r="L81" s="82"/>
      <c r="M81" s="83"/>
      <c r="N81" s="81">
        <f>IF(R80=0,0,0.0034722222)</f>
        <v>0</v>
      </c>
      <c r="O81" s="81">
        <f>IF(R80=0,0,R80-K80-N80)</f>
        <v>0</v>
      </c>
      <c r="P81" s="80"/>
      <c r="Q81" s="80"/>
      <c r="R81" s="84"/>
      <c r="S81" s="85">
        <f>O81</f>
        <v>0</v>
      </c>
      <c r="T81" s="86"/>
      <c r="U81" s="75">
        <f>IF(E81=0," ",E81)</f>
        <v>0</v>
      </c>
      <c r="V81" s="5">
        <f>IF(K80=0," ",RANK(U81,U$13:U$81,1))</f>
        <v>0</v>
      </c>
      <c r="W81" s="5">
        <f>IF(H81=0," ",H81)</f>
        <v>0</v>
      </c>
      <c r="X81" s="5">
        <f>IF(K80=0," ",RANK(W81,W$13:W$81,1))</f>
        <v>0</v>
      </c>
      <c r="Y81" s="75">
        <f>IF(O81=0," ",O81)</f>
        <v>0</v>
      </c>
      <c r="Z81" s="5">
        <f>IF(R80=0," ",RANK(Y81,Y$13:Y$81,1))</f>
        <v>0</v>
      </c>
      <c r="AA81" s="6"/>
    </row>
    <row r="82" spans="1:27" ht="12.75" customHeight="1">
      <c r="A82" s="10"/>
      <c r="B82" s="10"/>
      <c r="C82" s="10"/>
      <c r="D82" s="10"/>
      <c r="E82" s="10"/>
      <c r="F82" s="10"/>
      <c r="G82" s="10"/>
      <c r="H82" s="10"/>
      <c r="I82" s="10"/>
      <c r="J82" s="10"/>
      <c r="K82" s="10"/>
      <c r="L82" s="10"/>
      <c r="M82" s="10"/>
      <c r="N82" s="10"/>
      <c r="O82" s="10"/>
      <c r="P82" s="10"/>
      <c r="Q82" s="10"/>
      <c r="R82" s="10"/>
      <c r="S82" s="10"/>
      <c r="T82" s="87"/>
      <c r="U82" s="6"/>
      <c r="V82" s="6"/>
      <c r="W82" s="6"/>
      <c r="X82" s="6"/>
      <c r="Y82" s="6"/>
      <c r="Z82" s="6"/>
      <c r="AA82" s="6"/>
    </row>
    <row r="83" spans="1:27" ht="12.75" customHeight="1">
      <c r="A83" s="10"/>
      <c r="B83" s="10"/>
      <c r="C83" s="10"/>
      <c r="D83" s="10"/>
      <c r="E83" s="10"/>
      <c r="F83" s="10"/>
      <c r="G83" s="10"/>
      <c r="H83" s="10"/>
      <c r="I83" s="10"/>
      <c r="J83" s="10"/>
      <c r="K83" s="10"/>
      <c r="L83" s="10"/>
      <c r="M83" s="10"/>
      <c r="N83" s="10"/>
      <c r="O83" s="10"/>
      <c r="P83" s="10"/>
      <c r="Q83" s="10"/>
      <c r="R83" s="10"/>
      <c r="S83" s="10"/>
      <c r="T83" s="87"/>
      <c r="U83" s="6"/>
      <c r="V83" s="6"/>
      <c r="W83" s="6"/>
      <c r="X83" s="6"/>
      <c r="Y83" s="6"/>
      <c r="Z83" s="6"/>
      <c r="AA83" s="6"/>
    </row>
    <row r="84" spans="1:27" ht="12.75" customHeight="1">
      <c r="A84" s="10"/>
      <c r="B84" s="10"/>
      <c r="C84" s="10"/>
      <c r="D84" s="10"/>
      <c r="E84" s="10"/>
      <c r="F84" s="10"/>
      <c r="G84" s="10"/>
      <c r="H84" s="10"/>
      <c r="I84" s="10"/>
      <c r="J84" s="10"/>
      <c r="K84" s="10"/>
      <c r="L84" s="10"/>
      <c r="M84" s="10"/>
      <c r="N84" s="10"/>
      <c r="O84" s="10"/>
      <c r="P84" s="10"/>
      <c r="Q84" s="10"/>
      <c r="R84" s="10"/>
      <c r="S84" s="10"/>
      <c r="T84" s="87"/>
      <c r="U84" s="6"/>
      <c r="V84" s="6"/>
      <c r="W84" s="6"/>
      <c r="X84" s="6"/>
      <c r="Y84" s="6"/>
      <c r="Z84" s="6"/>
      <c r="AA84" s="6"/>
    </row>
    <row r="85" spans="1:27" ht="12.75" customHeight="1">
      <c r="A85" s="10"/>
      <c r="B85" s="10"/>
      <c r="C85" s="10"/>
      <c r="D85" s="10"/>
      <c r="E85" s="10"/>
      <c r="F85" s="10"/>
      <c r="G85" s="10"/>
      <c r="H85" s="10"/>
      <c r="I85" s="10"/>
      <c r="J85" s="10"/>
      <c r="K85" s="10"/>
      <c r="L85" s="10"/>
      <c r="M85" s="10"/>
      <c r="N85" s="10"/>
      <c r="O85" s="10"/>
      <c r="P85" s="10"/>
      <c r="Q85" s="10"/>
      <c r="R85" s="10"/>
      <c r="S85" s="10"/>
      <c r="T85" s="87"/>
      <c r="U85" s="6"/>
      <c r="V85" s="6"/>
      <c r="W85" s="6"/>
      <c r="X85" s="6"/>
      <c r="Y85" s="6"/>
      <c r="Z85" s="6"/>
      <c r="AA85" s="6"/>
    </row>
    <row r="86" spans="1:19" ht="12.75" customHeight="1">
      <c r="A86" s="10"/>
      <c r="B86" s="10"/>
      <c r="C86" s="10"/>
      <c r="D86" s="10"/>
      <c r="E86" s="10"/>
      <c r="F86" s="10"/>
      <c r="G86" s="10"/>
      <c r="H86" s="10"/>
      <c r="I86" s="10"/>
      <c r="J86" s="10"/>
      <c r="K86" s="10"/>
      <c r="L86" s="10"/>
      <c r="M86" s="10"/>
      <c r="N86" s="10"/>
      <c r="O86" s="10"/>
      <c r="P86" s="10"/>
      <c r="Q86" s="10"/>
      <c r="R86" s="10"/>
      <c r="S86" s="10"/>
    </row>
  </sheetData>
  <sheetProtection password="C845" sheet="1" objects="1" scenarios="1" selectLockedCells="1"/>
  <mergeCells count="14">
    <mergeCell ref="B2:C2"/>
    <mergeCell ref="B5:T5"/>
    <mergeCell ref="B6:T6"/>
    <mergeCell ref="B7:T7"/>
    <mergeCell ref="B8:T8"/>
    <mergeCell ref="E9:G9"/>
    <mergeCell ref="H9:J9"/>
    <mergeCell ref="K9:K10"/>
    <mergeCell ref="L9:L10"/>
    <mergeCell ref="M9:M10"/>
    <mergeCell ref="O9:Q9"/>
    <mergeCell ref="R9:R10"/>
    <mergeCell ref="S9:S10"/>
    <mergeCell ref="T9:T10"/>
  </mergeCells>
  <printOptions/>
  <pageMargins left="0.7875" right="0.7875" top="1.025" bottom="1.025" header="0.7875" footer="0.7875"/>
  <pageSetup horizontalDpi="300" verticalDpi="300" orientation="portrait" paperSize="9"/>
  <headerFooter alignWithMargins="0">
    <oddHeader>&amp;C&amp;A</oddHeader>
    <oddFooter>&amp;CPage &amp;P</oddFooter>
  </headerFooter>
  <legacyDrawing r:id="rId2"/>
</worksheet>
</file>

<file path=xl/worksheets/sheet2.xml><?xml version="1.0" encoding="utf-8"?>
<worksheet xmlns="http://schemas.openxmlformats.org/spreadsheetml/2006/main" xmlns:r="http://schemas.openxmlformats.org/officeDocument/2006/relationships">
  <dimension ref="A1:AJ85"/>
  <sheetViews>
    <sheetView zoomScale="90" zoomScaleNormal="90" workbookViewId="0" topLeftCell="C1">
      <pane ySplit="9" topLeftCell="A10" activePane="bottomLeft" state="frozen"/>
      <selection pane="topLeft" activeCell="C1" sqref="C1"/>
      <selection pane="bottomLeft" activeCell="AA53" sqref="AA53"/>
    </sheetView>
  </sheetViews>
  <sheetFormatPr defaultColWidth="11.421875" defaultRowHeight="12.75" customHeight="1"/>
  <cols>
    <col min="1" max="1" width="4.57421875" style="0" customWidth="1"/>
    <col min="2" max="2" width="23.8515625" style="0" customWidth="1"/>
    <col min="3" max="3" width="7.8515625" style="0" customWidth="1"/>
    <col min="4" max="4" width="12.8515625" style="0" customWidth="1"/>
    <col min="5" max="10" width="4.140625" style="0" customWidth="1"/>
    <col min="11" max="11" width="12.8515625" style="0" customWidth="1"/>
    <col min="12" max="13" width="6.00390625" style="0" customWidth="1"/>
    <col min="14" max="16" width="4.140625" style="0" customWidth="1"/>
    <col min="17" max="17" width="12.8515625" style="0" customWidth="1"/>
    <col min="18" max="20" width="4.140625" style="0" customWidth="1"/>
    <col min="21" max="21" width="6.28125" style="0" customWidth="1"/>
    <col min="22" max="22" width="12.57421875" style="0" customWidth="1"/>
    <col min="23" max="23" width="6.7109375" style="0" customWidth="1"/>
    <col min="24" max="26" width="4.140625" style="0" customWidth="1"/>
    <col min="27" max="28" width="12.8515625" style="0" customWidth="1"/>
    <col min="29" max="34" width="11.57421875" style="2" customWidth="1"/>
    <col min="35" max="16384" width="11.57421875" style="0" customWidth="1"/>
  </cols>
  <sheetData>
    <row r="1" spans="1:36" ht="16.5" customHeight="1">
      <c r="A1" s="3"/>
      <c r="B1" s="3"/>
      <c r="C1" s="3"/>
      <c r="D1" s="3"/>
      <c r="E1" s="3"/>
      <c r="F1" s="3"/>
      <c r="G1" s="3"/>
      <c r="H1" s="3"/>
      <c r="I1" s="3"/>
      <c r="J1" s="3"/>
      <c r="K1" s="3"/>
      <c r="L1" s="3"/>
      <c r="M1" s="3"/>
      <c r="N1" s="3"/>
      <c r="O1" s="3"/>
      <c r="P1" s="3"/>
      <c r="Q1" s="3"/>
      <c r="R1" s="3"/>
      <c r="S1" s="3"/>
      <c r="T1" s="3"/>
      <c r="U1" s="3"/>
      <c r="V1" s="3"/>
      <c r="W1" s="3"/>
      <c r="X1" s="3"/>
      <c r="Y1" s="3"/>
      <c r="Z1" s="3"/>
      <c r="AA1" s="3"/>
      <c r="AB1" s="3"/>
      <c r="AC1" s="5"/>
      <c r="AD1" s="5"/>
      <c r="AE1" s="5"/>
      <c r="AF1" s="5"/>
      <c r="AG1" s="5"/>
      <c r="AH1" s="5"/>
      <c r="AI1" s="88"/>
      <c r="AJ1" s="88"/>
    </row>
    <row r="2" spans="1:36" ht="26.25" customHeight="1">
      <c r="A2" s="3"/>
      <c r="B2" s="3"/>
      <c r="C2" s="3"/>
      <c r="D2" s="3"/>
      <c r="E2" s="3"/>
      <c r="F2" s="3"/>
      <c r="G2" s="3"/>
      <c r="H2" s="3"/>
      <c r="J2" s="3"/>
      <c r="K2" s="8" t="s">
        <v>44</v>
      </c>
      <c r="L2" s="89"/>
      <c r="M2" s="89"/>
      <c r="N2" s="3"/>
      <c r="O2" s="3"/>
      <c r="P2" s="3"/>
      <c r="Q2" s="3"/>
      <c r="R2" s="3"/>
      <c r="S2" s="3"/>
      <c r="T2" s="3"/>
      <c r="U2" s="3"/>
      <c r="V2" s="3"/>
      <c r="W2" s="3"/>
      <c r="X2" s="3"/>
      <c r="Y2" s="3"/>
      <c r="Z2" s="3"/>
      <c r="AA2" s="3"/>
      <c r="AB2" s="3"/>
      <c r="AC2" s="5"/>
      <c r="AD2" s="5"/>
      <c r="AE2" s="5"/>
      <c r="AF2" s="5"/>
      <c r="AG2" s="5"/>
      <c r="AH2" s="5"/>
      <c r="AI2" s="88"/>
      <c r="AJ2" s="88"/>
    </row>
    <row r="3" spans="1:36" s="94" customFormat="1" ht="22.5" customHeight="1">
      <c r="A3" s="90"/>
      <c r="B3" s="91" t="s">
        <v>45</v>
      </c>
      <c r="C3" s="91"/>
      <c r="D3" s="91"/>
      <c r="E3" s="91"/>
      <c r="F3" s="91"/>
      <c r="G3" s="91"/>
      <c r="H3" s="91"/>
      <c r="I3" s="91"/>
      <c r="J3" s="91"/>
      <c r="K3" s="91"/>
      <c r="L3" s="91"/>
      <c r="M3" s="91"/>
      <c r="N3" s="91"/>
      <c r="O3" s="91"/>
      <c r="P3" s="91"/>
      <c r="Q3" s="91"/>
      <c r="R3" s="91"/>
      <c r="S3" s="91"/>
      <c r="T3" s="91"/>
      <c r="U3" s="91"/>
      <c r="V3" s="91"/>
      <c r="W3" s="91"/>
      <c r="X3" s="91"/>
      <c r="Y3" s="91"/>
      <c r="Z3" s="91"/>
      <c r="AA3" s="91"/>
      <c r="AB3" s="91"/>
      <c r="AC3" s="92"/>
      <c r="AD3" s="92"/>
      <c r="AE3" s="92"/>
      <c r="AF3" s="92"/>
      <c r="AG3" s="92"/>
      <c r="AH3" s="92"/>
      <c r="AI3" s="93"/>
      <c r="AJ3" s="93"/>
    </row>
    <row r="4" spans="1:36" s="94" customFormat="1" ht="22.5" customHeight="1">
      <c r="A4" s="90"/>
      <c r="B4" s="95" t="s">
        <v>46</v>
      </c>
      <c r="C4" s="95"/>
      <c r="D4" s="95"/>
      <c r="E4" s="95"/>
      <c r="F4" s="95"/>
      <c r="G4" s="95"/>
      <c r="H4" s="95"/>
      <c r="I4" s="95"/>
      <c r="J4" s="95"/>
      <c r="K4" s="95"/>
      <c r="L4" s="95"/>
      <c r="M4" s="95"/>
      <c r="N4" s="95"/>
      <c r="O4" s="95"/>
      <c r="P4" s="95"/>
      <c r="Q4" s="95"/>
      <c r="R4" s="95"/>
      <c r="S4" s="95"/>
      <c r="T4" s="95"/>
      <c r="U4" s="95"/>
      <c r="V4" s="95"/>
      <c r="W4" s="95"/>
      <c r="X4" s="95"/>
      <c r="Y4" s="95"/>
      <c r="Z4" s="95"/>
      <c r="AA4" s="95"/>
      <c r="AB4" s="95"/>
      <c r="AC4" s="92"/>
      <c r="AD4" s="92"/>
      <c r="AE4" s="92"/>
      <c r="AF4" s="92"/>
      <c r="AG4" s="92"/>
      <c r="AH4" s="92"/>
      <c r="AI4" s="93"/>
      <c r="AJ4" s="93"/>
    </row>
    <row r="5" spans="1:36" s="94" customFormat="1" ht="22.5" customHeight="1">
      <c r="A5" s="90"/>
      <c r="B5" s="96" t="s">
        <v>47</v>
      </c>
      <c r="C5" s="96"/>
      <c r="D5" s="96"/>
      <c r="E5" s="96"/>
      <c r="F5" s="96"/>
      <c r="G5" s="96"/>
      <c r="H5" s="96"/>
      <c r="I5" s="96"/>
      <c r="J5" s="96"/>
      <c r="K5" s="96"/>
      <c r="L5" s="96"/>
      <c r="M5" s="96"/>
      <c r="N5" s="96"/>
      <c r="O5" s="96"/>
      <c r="P5" s="96"/>
      <c r="Q5" s="96"/>
      <c r="R5" s="96"/>
      <c r="S5" s="96"/>
      <c r="T5" s="96"/>
      <c r="U5" s="96"/>
      <c r="V5" s="96"/>
      <c r="W5" s="96"/>
      <c r="X5" s="96"/>
      <c r="Y5" s="96"/>
      <c r="Z5" s="96"/>
      <c r="AA5" s="96"/>
      <c r="AB5" s="96"/>
      <c r="AC5" s="92"/>
      <c r="AD5" s="92"/>
      <c r="AE5" s="92"/>
      <c r="AF5" s="92"/>
      <c r="AG5" s="92"/>
      <c r="AH5" s="92"/>
      <c r="AI5" s="93"/>
      <c r="AJ5" s="93"/>
    </row>
    <row r="6" spans="1:36" s="94" customFormat="1" ht="22.5" customHeight="1">
      <c r="A6" s="90"/>
      <c r="B6" s="96" t="s">
        <v>48</v>
      </c>
      <c r="C6" s="96"/>
      <c r="D6" s="96"/>
      <c r="E6" s="96"/>
      <c r="F6" s="96"/>
      <c r="G6" s="96"/>
      <c r="H6" s="96"/>
      <c r="I6" s="96"/>
      <c r="J6" s="96"/>
      <c r="K6" s="96"/>
      <c r="L6" s="96"/>
      <c r="M6" s="96"/>
      <c r="N6" s="96"/>
      <c r="O6" s="96"/>
      <c r="P6" s="96"/>
      <c r="Q6" s="96"/>
      <c r="R6" s="96"/>
      <c r="S6" s="96"/>
      <c r="T6" s="96"/>
      <c r="U6" s="96"/>
      <c r="V6" s="96"/>
      <c r="W6" s="96"/>
      <c r="X6" s="96"/>
      <c r="Y6" s="96"/>
      <c r="Z6" s="96"/>
      <c r="AA6" s="96"/>
      <c r="AB6" s="96"/>
      <c r="AC6" s="92"/>
      <c r="AD6" s="92"/>
      <c r="AE6" s="92"/>
      <c r="AF6" s="92"/>
      <c r="AG6" s="92"/>
      <c r="AH6" s="92"/>
      <c r="AI6" s="93"/>
      <c r="AJ6" s="93"/>
    </row>
    <row r="7" spans="1:36" s="94" customFormat="1" ht="22.5" customHeight="1">
      <c r="A7" s="90"/>
      <c r="B7" s="97" t="s">
        <v>49</v>
      </c>
      <c r="C7" s="97"/>
      <c r="D7" s="97"/>
      <c r="E7" s="97"/>
      <c r="F7" s="97"/>
      <c r="G7" s="97"/>
      <c r="H7" s="97"/>
      <c r="I7" s="97"/>
      <c r="J7" s="97"/>
      <c r="K7" s="97"/>
      <c r="L7" s="97"/>
      <c r="M7" s="97"/>
      <c r="N7" s="97"/>
      <c r="O7" s="97"/>
      <c r="P7" s="97"/>
      <c r="Q7" s="97"/>
      <c r="R7" s="97"/>
      <c r="S7" s="97"/>
      <c r="T7" s="97"/>
      <c r="U7" s="97"/>
      <c r="V7" s="97"/>
      <c r="W7" s="97"/>
      <c r="X7" s="97"/>
      <c r="Y7" s="97"/>
      <c r="Z7" s="97"/>
      <c r="AA7" s="97"/>
      <c r="AB7" s="97"/>
      <c r="AC7" s="92"/>
      <c r="AD7" s="92"/>
      <c r="AE7" s="92"/>
      <c r="AF7" s="92"/>
      <c r="AG7" s="92"/>
      <c r="AH7" s="92"/>
      <c r="AI7" s="93"/>
      <c r="AJ7" s="93"/>
    </row>
    <row r="8" spans="1:36" s="108" customFormat="1" ht="51.75" customHeight="1">
      <c r="A8" s="3"/>
      <c r="B8" s="98" t="s">
        <v>6</v>
      </c>
      <c r="C8" s="99" t="s">
        <v>7</v>
      </c>
      <c r="D8" s="100" t="s">
        <v>50</v>
      </c>
      <c r="E8" s="19" t="s">
        <v>9</v>
      </c>
      <c r="F8" s="19"/>
      <c r="G8" s="19"/>
      <c r="H8" s="20" t="s">
        <v>10</v>
      </c>
      <c r="I8" s="20"/>
      <c r="J8" s="20"/>
      <c r="K8" s="101" t="s">
        <v>51</v>
      </c>
      <c r="L8" s="22" t="s">
        <v>52</v>
      </c>
      <c r="M8" s="102" t="s">
        <v>13</v>
      </c>
      <c r="N8" s="103" t="s">
        <v>53</v>
      </c>
      <c r="O8" s="103"/>
      <c r="P8" s="103"/>
      <c r="Q8" s="21" t="s">
        <v>54</v>
      </c>
      <c r="R8" s="25" t="s">
        <v>55</v>
      </c>
      <c r="S8" s="25"/>
      <c r="T8" s="25"/>
      <c r="U8" s="104" t="s">
        <v>56</v>
      </c>
      <c r="V8" s="21" t="s">
        <v>57</v>
      </c>
      <c r="W8" s="105" t="s">
        <v>17</v>
      </c>
      <c r="X8" s="103" t="s">
        <v>14</v>
      </c>
      <c r="Y8" s="103"/>
      <c r="Z8" s="103"/>
      <c r="AA8" s="26" t="s">
        <v>58</v>
      </c>
      <c r="AB8" s="28">
        <f>IF(SUM(AB11:AB80)=0," ","Race Posn")</f>
        <v>0</v>
      </c>
      <c r="AC8" s="29" t="s">
        <v>18</v>
      </c>
      <c r="AD8" s="29" t="s">
        <v>19</v>
      </c>
      <c r="AE8" s="29" t="s">
        <v>20</v>
      </c>
      <c r="AF8" s="29" t="s">
        <v>21</v>
      </c>
      <c r="AG8" s="29" t="s">
        <v>22</v>
      </c>
      <c r="AH8" s="29" t="s">
        <v>17</v>
      </c>
      <c r="AI8" s="106"/>
      <c r="AJ8" s="107"/>
    </row>
    <row r="9" spans="1:36" s="108" customFormat="1" ht="18" customHeight="1">
      <c r="A9" s="3"/>
      <c r="B9" s="98"/>
      <c r="C9" s="99"/>
      <c r="D9" s="100"/>
      <c r="E9" s="35" t="s">
        <v>23</v>
      </c>
      <c r="F9" s="35" t="s">
        <v>24</v>
      </c>
      <c r="G9" s="35" t="s">
        <v>25</v>
      </c>
      <c r="H9" s="36" t="s">
        <v>23</v>
      </c>
      <c r="I9" s="36" t="s">
        <v>24</v>
      </c>
      <c r="J9" s="36" t="s">
        <v>25</v>
      </c>
      <c r="K9" s="109"/>
      <c r="L9" s="22"/>
      <c r="M9" s="102"/>
      <c r="N9" s="110" t="s">
        <v>59</v>
      </c>
      <c r="O9" s="111" t="s">
        <v>24</v>
      </c>
      <c r="P9" s="111" t="s">
        <v>25</v>
      </c>
      <c r="Q9" s="21"/>
      <c r="R9" s="38" t="s">
        <v>23</v>
      </c>
      <c r="S9" s="38" t="s">
        <v>24</v>
      </c>
      <c r="T9" s="38" t="s">
        <v>25</v>
      </c>
      <c r="U9" s="112" t="s">
        <v>60</v>
      </c>
      <c r="V9" s="21"/>
      <c r="W9" s="105"/>
      <c r="X9" s="111" t="s">
        <v>23</v>
      </c>
      <c r="Y9" s="111" t="s">
        <v>24</v>
      </c>
      <c r="Z9" s="111" t="s">
        <v>25</v>
      </c>
      <c r="AA9" s="26"/>
      <c r="AB9" s="28"/>
      <c r="AC9" s="39"/>
      <c r="AD9" s="39"/>
      <c r="AE9" s="39"/>
      <c r="AF9" s="39"/>
      <c r="AG9" s="39"/>
      <c r="AH9" s="39"/>
      <c r="AI9" s="106"/>
      <c r="AJ9" s="107"/>
    </row>
    <row r="10" spans="1:35" s="49" customFormat="1" ht="12.75" customHeight="1">
      <c r="A10" s="3"/>
      <c r="B10" s="113"/>
      <c r="C10" s="46"/>
      <c r="D10" s="46"/>
      <c r="E10" s="42"/>
      <c r="F10" s="42"/>
      <c r="G10" s="42"/>
      <c r="H10" s="42"/>
      <c r="I10" s="42"/>
      <c r="J10" s="42"/>
      <c r="K10" s="43"/>
      <c r="L10" s="44"/>
      <c r="M10" s="48"/>
      <c r="N10" s="114"/>
      <c r="O10" s="42"/>
      <c r="P10" s="42"/>
      <c r="Q10" s="115"/>
      <c r="R10" s="42"/>
      <c r="S10" s="42"/>
      <c r="T10" s="42"/>
      <c r="U10" s="42"/>
      <c r="V10" s="43"/>
      <c r="W10" s="44"/>
      <c r="X10" s="42"/>
      <c r="Y10" s="42"/>
      <c r="Z10" s="42"/>
      <c r="AA10" s="116"/>
      <c r="AB10" s="117"/>
      <c r="AC10" s="39"/>
      <c r="AD10" s="39"/>
      <c r="AE10" s="39"/>
      <c r="AF10" s="39"/>
      <c r="AG10" s="39"/>
      <c r="AH10" s="39"/>
      <c r="AI10" s="106"/>
    </row>
    <row r="11" spans="1:36" s="128" customFormat="1" ht="24" customHeight="1">
      <c r="A11" s="3"/>
      <c r="B11" s="118">
        <f>IF('Barmouth-Caernarfon'!B12=0," ",IF('Barmouth-Caernarfon'!B12=" "," ",'Barmouth-Caernarfon'!B12))</f>
        <v>0</v>
      </c>
      <c r="C11" s="119">
        <f>'Barmouth-Caernarfon'!C12</f>
        <v>1.056</v>
      </c>
      <c r="D11" s="120">
        <f>IF('Barmouth-Caernarfon'!R12=0," ",'Barmouth-Caernarfon'!R12)</f>
        <v>42533.25833333333</v>
      </c>
      <c r="E11" s="53">
        <f>INT(E12)</f>
        <v>1</v>
      </c>
      <c r="F11" s="53">
        <f>INT((E12-E11)*24)</f>
        <v>3</v>
      </c>
      <c r="G11" s="54">
        <f>(((E12-E11)*24)-INT((E12-E11)*24))*60</f>
        <v>34.99999999883585</v>
      </c>
      <c r="H11" s="55">
        <f>INT(H12)</f>
        <v>1</v>
      </c>
      <c r="I11" s="55">
        <f>INT((H12-H11)*24)</f>
        <v>5</v>
      </c>
      <c r="J11" s="56">
        <f>(((H12-H11)*24)-INT((H12-H11)*24))*60</f>
        <v>7.67999999877059</v>
      </c>
      <c r="K11" s="52">
        <v>42534.407638888886</v>
      </c>
      <c r="L11" s="57">
        <f>IF(K11=0," ",AD12)</f>
        <v>2</v>
      </c>
      <c r="M11" s="58">
        <f>IF(K11=0," ",AF12)</f>
        <v>5</v>
      </c>
      <c r="N11" s="121">
        <f>INT(N12)</f>
        <v>0</v>
      </c>
      <c r="O11" s="121">
        <f>INT((N12-N11)*24)</f>
        <v>0</v>
      </c>
      <c r="P11" s="122">
        <f>(((N12-N11)*24)-INT((N12-N11)*24))*60</f>
        <v>24.000000004889444</v>
      </c>
      <c r="Q11" s="52">
        <v>42534.424305555556</v>
      </c>
      <c r="R11" s="60">
        <f>INT(R12)</f>
        <v>0</v>
      </c>
      <c r="S11" s="60">
        <f>INT((R12-R11)*24)</f>
        <v>8</v>
      </c>
      <c r="T11" s="61">
        <f>(((R12-R11)*24)-INT((R12-R11)*24))*60</f>
        <v>58.00000003130158</v>
      </c>
      <c r="U11" s="123">
        <f>U12</f>
        <v>0.0034722222</v>
      </c>
      <c r="V11" s="52">
        <v>42534.80138888889</v>
      </c>
      <c r="W11" s="124">
        <f>IF(V11=0," ",AH12)</f>
        <v>7</v>
      </c>
      <c r="X11" s="121">
        <f>INT(X12)</f>
        <v>0</v>
      </c>
      <c r="Y11" s="121">
        <f>INT((X12-X11)*24)</f>
        <v>0</v>
      </c>
      <c r="Z11" s="122">
        <f>(((X12-X11)*24)-INT((X12-X11)*24))*60</f>
        <v>1.000000003259629</v>
      </c>
      <c r="AA11" s="62">
        <v>42534.802083333336</v>
      </c>
      <c r="AB11" s="125">
        <f>IF(K11=0," ",IF('Whitehaven-Fort William'!K10=0,'Race Totals'!Z9," "))</f>
        <v>0</v>
      </c>
      <c r="AC11" s="5"/>
      <c r="AD11" s="5"/>
      <c r="AE11" s="5"/>
      <c r="AF11" s="5"/>
      <c r="AG11" s="5"/>
      <c r="AH11" s="5"/>
      <c r="AI11" s="126"/>
      <c r="AJ11" s="127"/>
    </row>
    <row r="12" spans="1:35" s="88" customFormat="1" ht="12.75" customHeight="1">
      <c r="A12" s="3"/>
      <c r="B12" s="129"/>
      <c r="C12" s="69"/>
      <c r="D12" s="69"/>
      <c r="E12" s="68">
        <f>IF(K11=0,0,K11-D11)</f>
        <v>1.1493055555547471</v>
      </c>
      <c r="F12" s="69"/>
      <c r="G12" s="69"/>
      <c r="H12" s="69">
        <f>IF(E12*C11=0,0,E12*C11)</f>
        <v>1.213666666665813</v>
      </c>
      <c r="I12" s="69"/>
      <c r="J12" s="69"/>
      <c r="K12" s="69"/>
      <c r="L12" s="130">
        <f>E12</f>
        <v>1.1493055555547471</v>
      </c>
      <c r="M12" s="72">
        <f>H12</f>
        <v>1.213666666665813</v>
      </c>
      <c r="N12" s="68">
        <f>IF(Q11=0,0,Q11-K11)</f>
        <v>0.016666666670062114</v>
      </c>
      <c r="O12" s="69"/>
      <c r="P12" s="69"/>
      <c r="Q12" s="69"/>
      <c r="R12" s="68">
        <f>IF(V11=0,0,V11-Q11-U11)</f>
        <v>0.3736111111328483</v>
      </c>
      <c r="S12" s="69"/>
      <c r="T12" s="69"/>
      <c r="U12" s="131">
        <f>IF(Q11=0,0,0.0034722222)</f>
        <v>0.0034722222</v>
      </c>
      <c r="V12" s="69"/>
      <c r="W12" s="130">
        <f>R12</f>
        <v>0.3736111111328483</v>
      </c>
      <c r="X12" s="68">
        <f>IF(AA11=0,0,AA11-V11)</f>
        <v>0.0006944444467080757</v>
      </c>
      <c r="Y12" s="69"/>
      <c r="Z12" s="69"/>
      <c r="AA12" s="132"/>
      <c r="AB12" s="133"/>
      <c r="AC12" s="75">
        <f>IF(E12=0," ",E12)</f>
        <v>1.1493055555547471</v>
      </c>
      <c r="AD12" s="5">
        <f>IF(K11=0," ",RANK(AC12,AC$12:AC$80,1))</f>
        <v>2</v>
      </c>
      <c r="AE12" s="5">
        <f>IF(H12=0," ",H12)</f>
        <v>1.213666666665813</v>
      </c>
      <c r="AF12" s="5">
        <f>IF(K11=0," ",RANK(AE12,AE$12:AE$80,1))</f>
        <v>5</v>
      </c>
      <c r="AG12" s="75">
        <f>IF(R12=0," ",R12)</f>
        <v>0.3736111111328483</v>
      </c>
      <c r="AH12" s="5">
        <f>IF(V11=0," ",RANK(AG12,AG$12:AG$80,1))</f>
        <v>7</v>
      </c>
      <c r="AI12" s="126"/>
    </row>
    <row r="13" spans="1:36" ht="24" customHeight="1">
      <c r="A13" s="3"/>
      <c r="B13" s="118">
        <f>IF('Barmouth-Caernarfon'!B14=0," ",IF('Barmouth-Caernarfon'!B14=" "," ",'Barmouth-Caernarfon'!B14))</f>
        <v>0</v>
      </c>
      <c r="C13" s="119">
        <f>'Barmouth-Caernarfon'!C14</f>
        <v>0.952</v>
      </c>
      <c r="D13" s="120">
        <f>IF('Barmouth-Caernarfon'!R14=0," ",'Barmouth-Caernarfon'!R14)</f>
        <v>42533.44027777778</v>
      </c>
      <c r="E13" s="53">
        <f>INT(E14)</f>
        <v>1</v>
      </c>
      <c r="F13" s="53">
        <f>INT((E14-E13)*24)</f>
        <v>8</v>
      </c>
      <c r="G13" s="54">
        <f>(((E14-E13)*24)-INT((E14-E13)*24))*60</f>
        <v>12.999999993480742</v>
      </c>
      <c r="H13" s="55">
        <f>INT(H14)</f>
        <v>1</v>
      </c>
      <c r="I13" s="55">
        <f>INT((H14-H13)*24)</f>
        <v>6</v>
      </c>
      <c r="J13" s="56">
        <f>(((H14-H13)*24)-INT((H14-H13)*24))*60</f>
        <v>40.21599999379344</v>
      </c>
      <c r="K13" s="52">
        <v>42534.782638888886</v>
      </c>
      <c r="L13" s="57">
        <f>IF(K13=0," ",AD14)</f>
        <v>10</v>
      </c>
      <c r="M13" s="58">
        <f>IF(K13=0," ",AF14)</f>
        <v>9</v>
      </c>
      <c r="N13" s="121">
        <f>INT(N14)</f>
        <v>0</v>
      </c>
      <c r="O13" s="121">
        <f>INT((N14-N13)*24)</f>
        <v>0</v>
      </c>
      <c r="P13" s="122">
        <f>(((N14-N13)*24)-INT((N14-N13)*24))*60</f>
        <v>40.00000000465661</v>
      </c>
      <c r="Q13" s="52">
        <v>42534.81041666667</v>
      </c>
      <c r="R13" s="60">
        <f>INT(R14)</f>
        <v>0</v>
      </c>
      <c r="S13" s="60">
        <f>INT((R14-R13)*24)</f>
        <v>0</v>
      </c>
      <c r="T13" s="61">
        <f>(((R14-R13)*24)-INT((R14-R13)*24))*60</f>
        <v>0</v>
      </c>
      <c r="U13" s="123">
        <f>U14</f>
        <v>0.0034722222</v>
      </c>
      <c r="V13" s="52"/>
      <c r="W13" s="124">
        <f>IF(V13=0," ",AH14)</f>
        <v>0</v>
      </c>
      <c r="X13" s="121">
        <f>INT(X14)</f>
        <v>0</v>
      </c>
      <c r="Y13" s="121">
        <f>INT((X14-X13)*24)</f>
        <v>0</v>
      </c>
      <c r="Z13" s="122">
        <f>(((X14-X13)*24)-INT((X14-X13)*24))*60</f>
        <v>0</v>
      </c>
      <c r="AA13" s="62"/>
      <c r="AB13" s="125">
        <f>IF(K13=0," ",IF('Whitehaven-Fort William'!K12=0,'Race Totals'!Z11," "))</f>
        <v>15</v>
      </c>
      <c r="AC13" s="5"/>
      <c r="AD13" s="5"/>
      <c r="AE13" s="5"/>
      <c r="AF13" s="5"/>
      <c r="AG13" s="5"/>
      <c r="AH13" s="5"/>
      <c r="AI13" s="126"/>
      <c r="AJ13" s="88"/>
    </row>
    <row r="14" spans="1:35" s="88" customFormat="1" ht="12.75" customHeight="1">
      <c r="A14" s="3"/>
      <c r="B14" s="129"/>
      <c r="C14" s="69"/>
      <c r="D14" s="69"/>
      <c r="E14" s="68">
        <f>IF(K13=0,0,K13-D13)</f>
        <v>1.3423611111065838</v>
      </c>
      <c r="F14" s="69"/>
      <c r="G14" s="69"/>
      <c r="H14" s="69">
        <f>IF(E14*C13=0,0,E14*C13)</f>
        <v>1.2779277777734677</v>
      </c>
      <c r="I14" s="69"/>
      <c r="J14" s="69"/>
      <c r="K14" s="69"/>
      <c r="L14" s="130">
        <f>E14</f>
        <v>1.3423611111065838</v>
      </c>
      <c r="M14" s="72">
        <f>H14</f>
        <v>1.2779277777734677</v>
      </c>
      <c r="N14" s="68">
        <f>IF(Q13=0,0,Q13-K13)</f>
        <v>0.027777777781011537</v>
      </c>
      <c r="O14" s="69"/>
      <c r="P14" s="69"/>
      <c r="Q14" s="69"/>
      <c r="R14" s="68">
        <f>IF(V13=0,0,V13-Q13-U13)</f>
        <v>0</v>
      </c>
      <c r="S14" s="69"/>
      <c r="T14" s="69"/>
      <c r="U14" s="131">
        <f>IF(Q13=0,0,0.0034722222)</f>
        <v>0.0034722222</v>
      </c>
      <c r="V14" s="69"/>
      <c r="W14" s="130">
        <f>R14</f>
        <v>0</v>
      </c>
      <c r="X14" s="68">
        <f>IF(AA13=0,0,AA13-V13)</f>
        <v>0</v>
      </c>
      <c r="Y14" s="69"/>
      <c r="Z14" s="69"/>
      <c r="AA14" s="132"/>
      <c r="AB14" s="133"/>
      <c r="AC14" s="75">
        <f>IF(E14=0," ",E14)</f>
        <v>1.3423611111065838</v>
      </c>
      <c r="AD14" s="5">
        <f>IF(K13=0," ",RANK(AC14,AC$12:AC$80,1))</f>
        <v>10</v>
      </c>
      <c r="AE14" s="5">
        <f>IF(H14=0," ",H14)</f>
        <v>1.2779277777734677</v>
      </c>
      <c r="AF14" s="5">
        <f>IF(K13=0," ",RANK(AE14,AE$12:AE$80,1))</f>
        <v>9</v>
      </c>
      <c r="AG14" s="75">
        <f>IF(R14=0," ",R14)</f>
        <v>0</v>
      </c>
      <c r="AH14" s="5">
        <f>IF(V13=0," ",RANK(AG14,AG$12:AG$80,1))</f>
        <v>0</v>
      </c>
      <c r="AI14" s="126"/>
    </row>
    <row r="15" spans="1:36" ht="21.75" customHeight="1">
      <c r="A15" s="3"/>
      <c r="B15" s="118">
        <f>IF('Barmouth-Caernarfon'!B16=0," ",IF('Barmouth-Caernarfon'!B16=" "," ",'Barmouth-Caernarfon'!B16))</f>
        <v>0</v>
      </c>
      <c r="C15" s="119">
        <f>'Barmouth-Caernarfon'!C16</f>
        <v>1.003</v>
      </c>
      <c r="D15" s="120">
        <f>IF('Barmouth-Caernarfon'!R16=0," ",'Barmouth-Caernarfon'!R16)</f>
        <v>42533.288194444445</v>
      </c>
      <c r="E15" s="53">
        <f>INT(E16)</f>
        <v>1</v>
      </c>
      <c r="F15" s="53">
        <f>INT((E16-E15)*24)</f>
        <v>6</v>
      </c>
      <c r="G15" s="54">
        <f>(((E16-E15)*24)-INT((E16-E15)*24))*60</f>
        <v>49.99999999534339</v>
      </c>
      <c r="H15" s="55">
        <f>INT(H16)</f>
        <v>1</v>
      </c>
      <c r="I15" s="55">
        <f>INT((H16-H15)*24)</f>
        <v>6</v>
      </c>
      <c r="J15" s="56">
        <f>(((H16-H15)*24)-INT((H16-H15)*24))*60</f>
        <v>55.54999999532907</v>
      </c>
      <c r="K15" s="52">
        <v>42534.572916666664</v>
      </c>
      <c r="L15" s="57">
        <f>IF(K15=0," ",AD16)</f>
        <v>9</v>
      </c>
      <c r="M15" s="58">
        <f>IF(K15=0," ",AF16)</f>
        <v>10</v>
      </c>
      <c r="N15" s="121">
        <f>INT(N16)</f>
        <v>0</v>
      </c>
      <c r="O15" s="121">
        <f>INT((N16-N15)*24)</f>
        <v>1</v>
      </c>
      <c r="P15" s="122">
        <f>(((N16-N15)*24)-INT((N16-N15)*24))*60</f>
        <v>44.00000000372529</v>
      </c>
      <c r="Q15" s="52">
        <v>42534.64513888889</v>
      </c>
      <c r="R15" s="60">
        <f>INT(R16)</f>
        <v>0</v>
      </c>
      <c r="S15" s="60">
        <f>INT((R16-R15)*24)</f>
        <v>7</v>
      </c>
      <c r="T15" s="61">
        <f>(((R16-R15)*24)-INT((R16-R15)*24))*60</f>
        <v>58.000000034793985</v>
      </c>
      <c r="U15" s="123">
        <f>U16</f>
        <v>0.0034722222</v>
      </c>
      <c r="V15" s="52">
        <v>42534.98055555556</v>
      </c>
      <c r="W15" s="124">
        <f>IF(V15=0," ",AH16)</f>
        <v>4</v>
      </c>
      <c r="X15" s="121">
        <f>INT(X16)</f>
        <v>0</v>
      </c>
      <c r="Y15" s="121">
        <f>INT((X16-X15)*24)</f>
        <v>0</v>
      </c>
      <c r="Z15" s="122">
        <f>(((X16-X15)*24)-INT((X16-X15)*24))*60</f>
        <v>7.999999994644895</v>
      </c>
      <c r="AA15" s="62">
        <v>42534.98611111111</v>
      </c>
      <c r="AB15" s="125">
        <f>IF(K15=0," ",IF('Whitehaven-Fort William'!K14=0,'Race Totals'!Z13," "))</f>
        <v>0</v>
      </c>
      <c r="AC15" s="5"/>
      <c r="AD15" s="5"/>
      <c r="AE15" s="5"/>
      <c r="AF15" s="5"/>
      <c r="AG15" s="5"/>
      <c r="AH15" s="5"/>
      <c r="AI15" s="126"/>
      <c r="AJ15" s="88"/>
    </row>
    <row r="16" spans="1:35" s="88" customFormat="1" ht="12.75" customHeight="1">
      <c r="A16" s="3"/>
      <c r="B16" s="129"/>
      <c r="C16" s="69"/>
      <c r="D16" s="69"/>
      <c r="E16" s="68">
        <f>IF(K15=0,0,K15-D15)</f>
        <v>1.2847222222189885</v>
      </c>
      <c r="F16" s="69"/>
      <c r="G16" s="69"/>
      <c r="H16" s="69">
        <f>IF(E16*C15=0,0,E16*C15)</f>
        <v>1.2885763888856452</v>
      </c>
      <c r="I16" s="69"/>
      <c r="J16" s="69"/>
      <c r="K16" s="69"/>
      <c r="L16" s="130">
        <f>E16</f>
        <v>1.2847222222189885</v>
      </c>
      <c r="M16" s="72">
        <f>H16</f>
        <v>1.2885763888856452</v>
      </c>
      <c r="N16" s="68">
        <f>IF(Q15=0,0,Q15-K15)</f>
        <v>0.07222222222480923</v>
      </c>
      <c r="O16" s="69"/>
      <c r="P16" s="69"/>
      <c r="Q16" s="69"/>
      <c r="R16" s="68">
        <f>IF(V15=0,0,V15-Q15-U15)</f>
        <v>0.33194444446860694</v>
      </c>
      <c r="S16" s="69"/>
      <c r="T16" s="69"/>
      <c r="U16" s="131">
        <f>IF(Q15=0,0,0.0034722222)</f>
        <v>0.0034722222</v>
      </c>
      <c r="V16" s="69"/>
      <c r="W16" s="130">
        <f>R16</f>
        <v>0.33194444446860694</v>
      </c>
      <c r="X16" s="68">
        <f>IF(AA15=0,0,AA15-V15)</f>
        <v>0.005555555551836733</v>
      </c>
      <c r="Y16" s="69"/>
      <c r="Z16" s="69"/>
      <c r="AA16" s="132"/>
      <c r="AB16" s="133"/>
      <c r="AC16" s="75">
        <f>IF(E16=0," ",E16)</f>
        <v>1.2847222222189885</v>
      </c>
      <c r="AD16" s="5">
        <f>IF(K15=0," ",RANK(AC16,AC$12:AC$80,1))</f>
        <v>9</v>
      </c>
      <c r="AE16" s="5">
        <f>IF(H16=0," ",H16)</f>
        <v>1.2885763888856452</v>
      </c>
      <c r="AF16" s="5">
        <f>IF(K15=0," ",RANK(AE16,AE$12:AE$80,1))</f>
        <v>10</v>
      </c>
      <c r="AG16" s="75">
        <f>IF(R16=0," ",R16)</f>
        <v>0.33194444446860694</v>
      </c>
      <c r="AH16" s="5">
        <f>IF(V15=0," ",RANK(AG16,AG$12:AG$80,1))</f>
        <v>4</v>
      </c>
      <c r="AI16" s="126"/>
    </row>
    <row r="17" spans="1:36" ht="24" customHeight="1">
      <c r="A17" s="3"/>
      <c r="B17" s="118">
        <f>IF('Barmouth-Caernarfon'!B18=0," ",IF('Barmouth-Caernarfon'!B18=" "," ",'Barmouth-Caernarfon'!B18))</f>
        <v>0</v>
      </c>
      <c r="C17" s="119">
        <f>'Barmouth-Caernarfon'!C18</f>
        <v>0.966</v>
      </c>
      <c r="D17" s="120">
        <f>IF('Barmouth-Caernarfon'!R18=0," ",'Barmouth-Caernarfon'!R18)</f>
        <v>42533.31597222222</v>
      </c>
      <c r="E17" s="53">
        <f>INT(E18)</f>
        <v>1</v>
      </c>
      <c r="F17" s="53">
        <f>INT((E18-E17)*24)</f>
        <v>8</v>
      </c>
      <c r="G17" s="54">
        <f>(((E18-E17)*24)-INT((E18-E17)*24))*60</f>
        <v>35.000000002328306</v>
      </c>
      <c r="H17" s="55">
        <f>INT(H18)</f>
        <v>1</v>
      </c>
      <c r="I17" s="55">
        <f>INT((H18-H17)*24)</f>
        <v>7</v>
      </c>
      <c r="J17" s="56">
        <f>(((H18-H17)*24)-INT((H18-H17)*24))*60</f>
        <v>28.530000002249203</v>
      </c>
      <c r="K17" s="52">
        <v>42534.67361111111</v>
      </c>
      <c r="L17" s="57">
        <f>IF(K17=0," ",AD18)</f>
        <v>12</v>
      </c>
      <c r="M17" s="58">
        <f>IF(K17=0," ",AF18)</f>
        <v>13</v>
      </c>
      <c r="N17" s="121">
        <f>INT(N18)</f>
        <v>0</v>
      </c>
      <c r="O17" s="121">
        <f>INT((N18-N17)*24)</f>
        <v>0</v>
      </c>
      <c r="P17" s="122">
        <f>(((N18-N17)*24)-INT((N18-N17)*24))*60</f>
        <v>29.00000000023283</v>
      </c>
      <c r="Q17" s="52">
        <v>42534.69375</v>
      </c>
      <c r="R17" s="60">
        <f>INT(R18)</f>
        <v>0</v>
      </c>
      <c r="S17" s="60">
        <f>INT((R18-R17)*24)</f>
        <v>9</v>
      </c>
      <c r="T17" s="61">
        <f>(((R18-R17)*24)-INT((R18-R17)*24))*60</f>
        <v>15.00000003432838</v>
      </c>
      <c r="U17" s="123">
        <f>U18</f>
        <v>0.0034722222</v>
      </c>
      <c r="V17" s="52">
        <v>42535.08263888889</v>
      </c>
      <c r="W17" s="124">
        <f>IF(V17=0," ",AH18)</f>
        <v>9</v>
      </c>
      <c r="X17" s="121">
        <f>INT(X18)</f>
        <v>0</v>
      </c>
      <c r="Y17" s="121">
        <f>INT((X18-X17)*24)</f>
        <v>1</v>
      </c>
      <c r="Z17" s="122">
        <f>(((X18-X17)*24)-INT((X18-X17)*24))*60</f>
        <v>0.9999999997671694</v>
      </c>
      <c r="AA17" s="62">
        <v>42535.125</v>
      </c>
      <c r="AB17" s="125">
        <f>IF(K17=0," ",IF('Whitehaven-Fort William'!K16=0,'Race Totals'!Z15," "))</f>
        <v>0</v>
      </c>
      <c r="AC17" s="5"/>
      <c r="AD17" s="5"/>
      <c r="AE17" s="5"/>
      <c r="AF17" s="5"/>
      <c r="AG17" s="5"/>
      <c r="AH17" s="5"/>
      <c r="AI17" s="126"/>
      <c r="AJ17" s="88"/>
    </row>
    <row r="18" spans="1:35" s="88" customFormat="1" ht="12.75" customHeight="1">
      <c r="A18" s="3"/>
      <c r="B18" s="129"/>
      <c r="C18" s="69"/>
      <c r="D18" s="69"/>
      <c r="E18" s="68">
        <f>IF(K17=0,0,K17-D17)</f>
        <v>1.3576388888905058</v>
      </c>
      <c r="F18" s="69"/>
      <c r="G18" s="69"/>
      <c r="H18" s="69">
        <f>IF(E18*C17=0,0,E18*C17)</f>
        <v>1.3114791666682286</v>
      </c>
      <c r="I18" s="69"/>
      <c r="J18" s="69"/>
      <c r="K18" s="69"/>
      <c r="L18" s="130">
        <f>E18</f>
        <v>1.3576388888905058</v>
      </c>
      <c r="M18" s="72">
        <f>H18</f>
        <v>1.3114791666682286</v>
      </c>
      <c r="N18" s="68">
        <f>IF(Q17=0,0,Q17-K17)</f>
        <v>0.020138888889050577</v>
      </c>
      <c r="O18" s="69"/>
      <c r="P18" s="69"/>
      <c r="Q18" s="69"/>
      <c r="R18" s="68">
        <f>IF(V17=0,0,V17-Q17-U17)</f>
        <v>0.3854166666905058</v>
      </c>
      <c r="S18" s="69"/>
      <c r="T18" s="69"/>
      <c r="U18" s="131">
        <f>IF(Q17=0,0,0.0034722222)</f>
        <v>0.0034722222</v>
      </c>
      <c r="V18" s="69"/>
      <c r="W18" s="130">
        <f>R18</f>
        <v>0.3854166666905058</v>
      </c>
      <c r="X18" s="68">
        <f>IF(AA17=0,0,AA17-V17)</f>
        <v>0.04236111111094942</v>
      </c>
      <c r="Y18" s="69"/>
      <c r="Z18" s="69"/>
      <c r="AA18" s="132"/>
      <c r="AB18" s="133"/>
      <c r="AC18" s="75">
        <f>IF(E18=0," ",E18)</f>
        <v>1.3576388888905058</v>
      </c>
      <c r="AD18" s="5">
        <f>IF(K17=0," ",RANK(AC18,AC$12:AC$80,1))</f>
        <v>12</v>
      </c>
      <c r="AE18" s="5">
        <f>IF(H18=0," ",H18)</f>
        <v>1.3114791666682286</v>
      </c>
      <c r="AF18" s="5">
        <f>IF(K17=0," ",RANK(AE18,AE$12:AE$80,1))</f>
        <v>13</v>
      </c>
      <c r="AG18" s="75">
        <f>IF(R18=0," ",R18)</f>
        <v>0.3854166666905058</v>
      </c>
      <c r="AH18" s="5">
        <f>IF(V17=0," ",RANK(AG18,AG$12:AG$80,1))</f>
        <v>9</v>
      </c>
      <c r="AI18" s="126"/>
    </row>
    <row r="19" spans="1:36" ht="24" customHeight="1">
      <c r="A19" s="3"/>
      <c r="B19" s="118">
        <f>IF('Barmouth-Caernarfon'!B20=0," ",IF('Barmouth-Caernarfon'!B20=" "," ",'Barmouth-Caernarfon'!B20))</f>
        <v>0</v>
      </c>
      <c r="C19" s="119">
        <f>'Barmouth-Caernarfon'!C20</f>
        <v>0.949</v>
      </c>
      <c r="D19" s="120">
        <f>IF('Barmouth-Caernarfon'!R20=0," ",'Barmouth-Caernarfon'!R20)</f>
        <v>42533.45208333333</v>
      </c>
      <c r="E19" s="53">
        <f>INT(E20)</f>
        <v>1</v>
      </c>
      <c r="F19" s="53">
        <f>INT((E20-E19)*24)</f>
        <v>9</v>
      </c>
      <c r="G19" s="54">
        <f>(((E20-E19)*24)-INT((E20-E19)*24))*60</f>
        <v>5.000000005820766</v>
      </c>
      <c r="H19" s="55">
        <f>INT(H20)</f>
        <v>1</v>
      </c>
      <c r="I19" s="55">
        <f>INT((H20-H19)*24)</f>
        <v>7</v>
      </c>
      <c r="J19" s="56">
        <f>(((H20-H19)*24)-INT((H20-H19)*24))*60</f>
        <v>23.765000005523902</v>
      </c>
      <c r="K19" s="52">
        <v>42534.830555555556</v>
      </c>
      <c r="L19" s="57">
        <f>IF(K19=0," ",AD20)</f>
        <v>15</v>
      </c>
      <c r="M19" s="58">
        <f>IF(K19=0," ",AF20)</f>
        <v>11</v>
      </c>
      <c r="N19" s="121">
        <f>INT(N20)</f>
        <v>0</v>
      </c>
      <c r="O19" s="121">
        <f>INT((N20-N19)*24)</f>
        <v>0</v>
      </c>
      <c r="P19" s="122">
        <f>(((N20-N19)*24)-INT((N20-N19)*24))*60</f>
        <v>23.000000001629815</v>
      </c>
      <c r="Q19" s="52">
        <v>42534.84652777778</v>
      </c>
      <c r="R19" s="60">
        <f>INT(R20)</f>
        <v>0</v>
      </c>
      <c r="S19" s="60">
        <f>INT((R20-R19)*24)</f>
        <v>11</v>
      </c>
      <c r="T19" s="61">
        <f>(((R20-R19)*24)-INT((R20-R19)*24))*60</f>
        <v>59.00000003456121</v>
      </c>
      <c r="U19" s="123">
        <f>U20</f>
        <v>0.0034722222</v>
      </c>
      <c r="V19" s="52">
        <v>42535.34930555556</v>
      </c>
      <c r="W19" s="124">
        <f>IF(V19=0," ",AH20)</f>
        <v>13</v>
      </c>
      <c r="X19" s="121">
        <f>INT(X20)</f>
        <v>0</v>
      </c>
      <c r="Y19" s="121">
        <f>INT((X20-X19)*24)</f>
        <v>0</v>
      </c>
      <c r="Z19" s="122">
        <f>(((X20-X19)*24)-INT((X20-X19)*24))*60</f>
        <v>45.99999999278225</v>
      </c>
      <c r="AA19" s="62">
        <v>42535.38125</v>
      </c>
      <c r="AB19" s="125">
        <f>IF(K19=0," ",IF('Whitehaven-Fort William'!K18=0,'Race Totals'!Z17," "))</f>
        <v>0</v>
      </c>
      <c r="AC19" s="5"/>
      <c r="AD19" s="5"/>
      <c r="AE19" s="5"/>
      <c r="AF19" s="5"/>
      <c r="AG19" s="5"/>
      <c r="AH19" s="5"/>
      <c r="AI19" s="126"/>
      <c r="AJ19" s="88"/>
    </row>
    <row r="20" spans="1:35" s="88" customFormat="1" ht="12.75" customHeight="1">
      <c r="A20" s="3"/>
      <c r="B20" s="129"/>
      <c r="C20" s="69"/>
      <c r="D20" s="69"/>
      <c r="E20" s="68">
        <f>IF(K19=0,0,K19-D19)</f>
        <v>1.3784722222262644</v>
      </c>
      <c r="F20" s="69"/>
      <c r="G20" s="69"/>
      <c r="H20" s="69">
        <f>IF(E20*C19=0,0,E20*C19)</f>
        <v>1.308170138892725</v>
      </c>
      <c r="I20" s="69"/>
      <c r="J20" s="69"/>
      <c r="K20" s="69"/>
      <c r="L20" s="130">
        <f>E20</f>
        <v>1.3784722222262644</v>
      </c>
      <c r="M20" s="72">
        <f>H20</f>
        <v>1.308170138892725</v>
      </c>
      <c r="N20" s="68">
        <f>IF(Q19=0,0,Q19-K19)</f>
        <v>0.015972222223354038</v>
      </c>
      <c r="O20" s="69"/>
      <c r="P20" s="69"/>
      <c r="Q20" s="69"/>
      <c r="R20" s="68">
        <f>IF(V19=0,0,V19-Q19-U19)</f>
        <v>0.49930555557955636</v>
      </c>
      <c r="S20" s="69"/>
      <c r="T20" s="69"/>
      <c r="U20" s="131">
        <f>IF(Q19=0,0,0.0034722222)</f>
        <v>0.0034722222</v>
      </c>
      <c r="V20" s="69"/>
      <c r="W20" s="130">
        <f>R20</f>
        <v>0.49930555557955636</v>
      </c>
      <c r="X20" s="68">
        <f>IF(AA19=0,0,AA19-V19)</f>
        <v>0.03194444443943212</v>
      </c>
      <c r="Y20" s="69"/>
      <c r="Z20" s="69"/>
      <c r="AA20" s="132"/>
      <c r="AB20" s="133"/>
      <c r="AC20" s="75">
        <f>IF(E20=0," ",E20)</f>
        <v>1.3784722222262644</v>
      </c>
      <c r="AD20" s="5">
        <f>IF(K19=0," ",RANK(AC20,AC$12:AC$80,1))</f>
        <v>15</v>
      </c>
      <c r="AE20" s="5">
        <f>IF(H20=0," ",H20)</f>
        <v>1.308170138892725</v>
      </c>
      <c r="AF20" s="5">
        <f>IF(K19=0," ",RANK(AE20,AE$12:AE$80,1))</f>
        <v>11</v>
      </c>
      <c r="AG20" s="75">
        <f>IF(R20=0," ",R20)</f>
        <v>0.49930555557955636</v>
      </c>
      <c r="AH20" s="5">
        <f>IF(V19=0," ",RANK(AG20,AG$12:AG$80,1))</f>
        <v>13</v>
      </c>
      <c r="AI20" s="126"/>
    </row>
    <row r="21" spans="1:36" ht="24" customHeight="1">
      <c r="A21" s="3"/>
      <c r="B21" s="118">
        <f>IF('Barmouth-Caernarfon'!B22=0," ",IF('Barmouth-Caernarfon'!B22=" "," ",'Barmouth-Caernarfon'!B22))</f>
        <v>0</v>
      </c>
      <c r="C21" s="119">
        <f>'Barmouth-Caernarfon'!C22</f>
        <v>0.982</v>
      </c>
      <c r="D21" s="120">
        <f>IF('Barmouth-Caernarfon'!R22=0," ",'Barmouth-Caernarfon'!R22)</f>
        <v>42533.29861111111</v>
      </c>
      <c r="E21" s="53">
        <f>INT(E22)</f>
        <v>1</v>
      </c>
      <c r="F21" s="53">
        <f>INT((E22-E21)*24)</f>
        <v>8</v>
      </c>
      <c r="G21" s="54">
        <f>(((E22-E21)*24)-INT((E22-E21)*24))*60</f>
        <v>36.999999998370185</v>
      </c>
      <c r="H21" s="55">
        <f>INT(H22)</f>
        <v>1</v>
      </c>
      <c r="I21" s="55">
        <f>INT((H22-H21)*24)</f>
        <v>8</v>
      </c>
      <c r="J21" s="56">
        <f>(((H22-H21)*24)-INT((H22-H21)*24))*60</f>
        <v>1.7739999983995247</v>
      </c>
      <c r="K21" s="52">
        <v>42534.657638888886</v>
      </c>
      <c r="L21" s="57">
        <f>IF(K21=0," ",AD22)</f>
        <v>13</v>
      </c>
      <c r="M21" s="58">
        <f>IF(K21=0," ",AF22)</f>
        <v>14</v>
      </c>
      <c r="N21" s="121">
        <f>INT(N22)</f>
        <v>0</v>
      </c>
      <c r="O21" s="121">
        <f>INT((N22-N21)*24)</f>
        <v>0</v>
      </c>
      <c r="P21" s="122">
        <f>(((N22-N21)*24)-INT((N22-N21)*24))*60</f>
        <v>26.000000000931323</v>
      </c>
      <c r="Q21" s="52">
        <v>42534.67569444444</v>
      </c>
      <c r="R21" s="60">
        <f>INT(R22)</f>
        <v>0</v>
      </c>
      <c r="S21" s="60">
        <f>INT((R22-R21)*24)</f>
        <v>9</v>
      </c>
      <c r="T21" s="61">
        <f>(((R22-R21)*24)-INT((R22-R21)*24))*60</f>
        <v>34.00000003339706</v>
      </c>
      <c r="U21" s="123">
        <f>U22</f>
        <v>0.0034722222</v>
      </c>
      <c r="V21" s="52">
        <v>42535.07777777778</v>
      </c>
      <c r="W21" s="124">
        <f>IF(V21=0," ",AH22)</f>
        <v>10</v>
      </c>
      <c r="X21" s="121">
        <f>INT(X22)</f>
        <v>0</v>
      </c>
      <c r="Y21" s="121">
        <f>INT((X22-X21)*24)</f>
        <v>1</v>
      </c>
      <c r="Z21" s="122">
        <f>(((X22-X21)*24)-INT((X22-X21)*24))*60</f>
        <v>57.9999999969732</v>
      </c>
      <c r="AA21" s="62">
        <v>42535.15972222222</v>
      </c>
      <c r="AB21" s="125">
        <f>IF(K21=0," ",IF('Whitehaven-Fort William'!K20=0,'Race Totals'!Z19," "))</f>
        <v>14</v>
      </c>
      <c r="AC21" s="5"/>
      <c r="AD21" s="5"/>
      <c r="AE21" s="5"/>
      <c r="AF21" s="5"/>
      <c r="AG21" s="5"/>
      <c r="AH21" s="5"/>
      <c r="AI21" s="126"/>
      <c r="AJ21" s="88"/>
    </row>
    <row r="22" spans="1:35" s="88" customFormat="1" ht="12.75" customHeight="1">
      <c r="A22" s="3"/>
      <c r="B22" s="129"/>
      <c r="C22" s="69"/>
      <c r="D22" s="69"/>
      <c r="E22" s="68">
        <f>IF(K21=0,0,K21-D21)</f>
        <v>1.359027777776646</v>
      </c>
      <c r="F22" s="69"/>
      <c r="G22" s="69"/>
      <c r="H22" s="69">
        <f>IF(E22*C21=0,0,E22*C21)</f>
        <v>1.3345652777766663</v>
      </c>
      <c r="I22" s="69"/>
      <c r="J22" s="69"/>
      <c r="K22" s="69"/>
      <c r="L22" s="130">
        <f>E22</f>
        <v>1.359027777776646</v>
      </c>
      <c r="M22" s="72">
        <f>H22</f>
        <v>1.3345652777766663</v>
      </c>
      <c r="N22" s="68">
        <f>IF(Q21=0,0,Q21-K21)</f>
        <v>0.018055555556202307</v>
      </c>
      <c r="O22" s="69"/>
      <c r="P22" s="69"/>
      <c r="Q22" s="69"/>
      <c r="R22" s="68">
        <f>IF(V21=0,0,V21-Q21-U21)</f>
        <v>0.3986111111343035</v>
      </c>
      <c r="S22" s="69"/>
      <c r="T22" s="69"/>
      <c r="U22" s="131">
        <f>IF(Q21=0,0,0.0034722222)</f>
        <v>0.0034722222</v>
      </c>
      <c r="V22" s="69"/>
      <c r="W22" s="130">
        <f>R22</f>
        <v>0.3986111111343035</v>
      </c>
      <c r="X22" s="68">
        <f>IF(AA21=0,0,AA21-V21)</f>
        <v>0.0819444444423425</v>
      </c>
      <c r="Y22" s="69"/>
      <c r="Z22" s="69"/>
      <c r="AA22" s="132"/>
      <c r="AB22" s="133"/>
      <c r="AC22" s="75">
        <f>IF(E22=0," ",E22)</f>
        <v>1.359027777776646</v>
      </c>
      <c r="AD22" s="5">
        <f>IF(K21=0," ",RANK(AC22,AC$12:AC$80,1))</f>
        <v>13</v>
      </c>
      <c r="AE22" s="5">
        <f>IF(H22=0," ",H22)</f>
        <v>1.3345652777766663</v>
      </c>
      <c r="AF22" s="5">
        <f>IF(K21=0," ",RANK(AE22,AE$12:AE$80,1))</f>
        <v>14</v>
      </c>
      <c r="AG22" s="75">
        <f>IF(R22=0," ",R22)</f>
        <v>0.3986111111343035</v>
      </c>
      <c r="AH22" s="5">
        <f>IF(V21=0," ",RANK(AG22,AG$12:AG$80,1))</f>
        <v>10</v>
      </c>
      <c r="AI22" s="126"/>
    </row>
    <row r="23" spans="1:36" ht="24" customHeight="1">
      <c r="A23" s="3"/>
      <c r="B23" s="118">
        <f>IF('Barmouth-Caernarfon'!B24=0," ",IF('Barmouth-Caernarfon'!B24=" "," ",'Barmouth-Caernarfon'!B24))</f>
        <v>0</v>
      </c>
      <c r="C23" s="119">
        <f>'Barmouth-Caernarfon'!C24</f>
        <v>0.957</v>
      </c>
      <c r="D23" s="120">
        <f>IF('Barmouth-Caernarfon'!R24=0," ",'Barmouth-Caernarfon'!R24)</f>
        <v>42533.24444444444</v>
      </c>
      <c r="E23" s="53">
        <f>INT(E24)</f>
        <v>1</v>
      </c>
      <c r="F23" s="53">
        <f>INT((E24-E23)*24)</f>
        <v>4</v>
      </c>
      <c r="G23" s="54">
        <f>(((E24-E23)*24)-INT((E24-E23)*24))*60</f>
        <v>51.000000005587935</v>
      </c>
      <c r="H23" s="55">
        <f>INT(H24)</f>
        <v>1</v>
      </c>
      <c r="I23" s="55">
        <f>INT((H24-H23)*24)</f>
        <v>3</v>
      </c>
      <c r="J23" s="56">
        <f>(((H24-H23)*24)-INT((H24-H23)*24))*60</f>
        <v>36.56700000534755</v>
      </c>
      <c r="K23" s="52">
        <v>42534.44652777778</v>
      </c>
      <c r="L23" s="57">
        <f>IF(K23=0," ",AD24)</f>
        <v>6</v>
      </c>
      <c r="M23" s="58">
        <f>IF(K23=0," ",AF24)</f>
        <v>1</v>
      </c>
      <c r="N23" s="121">
        <f>INT(N24)</f>
        <v>0</v>
      </c>
      <c r="O23" s="121">
        <f>INT((N24-N23)*24)</f>
        <v>0</v>
      </c>
      <c r="P23" s="122">
        <f>(((N24-N23)*24)-INT((N24-N23)*24))*60</f>
        <v>27.00000000419095</v>
      </c>
      <c r="Q23" s="52">
        <v>42534.46527777778</v>
      </c>
      <c r="R23" s="60">
        <f>INT(R24)</f>
        <v>0</v>
      </c>
      <c r="S23" s="60">
        <f>INT((R24-R23)*24)</f>
        <v>6</v>
      </c>
      <c r="T23" s="61">
        <f>(((R24-R23)*24)-INT((R24-R23)*24))*60</f>
        <v>52.00000002920605</v>
      </c>
      <c r="U23" s="123">
        <f>U24</f>
        <v>0.0034722222</v>
      </c>
      <c r="V23" s="52">
        <v>42534.75486111111</v>
      </c>
      <c r="W23" s="124">
        <f>IF(V23=0," ",AH24)</f>
        <v>2</v>
      </c>
      <c r="X23" s="121">
        <f>INT(X24)</f>
        <v>0</v>
      </c>
      <c r="Y23" s="121">
        <f>INT((X24-X23)*24)</f>
        <v>0</v>
      </c>
      <c r="Z23" s="122">
        <f>(((X24-X23)*24)-INT((X24-X23)*24))*60</f>
        <v>13.000000000465661</v>
      </c>
      <c r="AA23" s="62">
        <v>42534.76388888889</v>
      </c>
      <c r="AB23" s="125">
        <f>IF(K23=0," ",IF('Whitehaven-Fort William'!K22=0,'Race Totals'!Z21," "))</f>
        <v>0</v>
      </c>
      <c r="AC23" s="5"/>
      <c r="AD23" s="5"/>
      <c r="AE23" s="5"/>
      <c r="AF23" s="5"/>
      <c r="AG23" s="5"/>
      <c r="AH23" s="5"/>
      <c r="AI23" s="126"/>
      <c r="AJ23" s="88"/>
    </row>
    <row r="24" spans="1:35" s="88" customFormat="1" ht="12.75" customHeight="1">
      <c r="A24" s="3"/>
      <c r="B24" s="129"/>
      <c r="C24" s="69"/>
      <c r="D24" s="69"/>
      <c r="E24" s="68">
        <f>IF(K23=0,0,K23-D23)</f>
        <v>1.2020833333372138</v>
      </c>
      <c r="F24" s="69"/>
      <c r="G24" s="69"/>
      <c r="H24" s="69">
        <f>IF(E24*C23=0,0,E24*C23)</f>
        <v>1.1503937500037136</v>
      </c>
      <c r="I24" s="69"/>
      <c r="J24" s="69"/>
      <c r="K24" s="69"/>
      <c r="L24" s="130">
        <f>E24</f>
        <v>1.2020833333372138</v>
      </c>
      <c r="M24" s="72">
        <f>H24</f>
        <v>1.1503937500037136</v>
      </c>
      <c r="N24" s="68">
        <f>IF(Q23=0,0,Q23-K23)</f>
        <v>0.018750000002910383</v>
      </c>
      <c r="O24" s="69"/>
      <c r="P24" s="69"/>
      <c r="Q24" s="69"/>
      <c r="R24" s="68">
        <f>IF(V23=0,0,V23-Q23-U23)</f>
        <v>0.2861111111313931</v>
      </c>
      <c r="S24" s="69"/>
      <c r="T24" s="69"/>
      <c r="U24" s="131">
        <f>IF(Q23=0,0,0.0034722222)</f>
        <v>0.0034722222</v>
      </c>
      <c r="V24" s="69"/>
      <c r="W24" s="130">
        <f>R24</f>
        <v>0.2861111111313931</v>
      </c>
      <c r="X24" s="68">
        <f>IF(AA23=0,0,AA23-V23)</f>
        <v>0.009027777778101154</v>
      </c>
      <c r="Y24" s="69"/>
      <c r="Z24" s="69"/>
      <c r="AA24" s="132"/>
      <c r="AB24" s="133"/>
      <c r="AC24" s="75">
        <f>IF(E24=0," ",E24)</f>
        <v>1.2020833333372138</v>
      </c>
      <c r="AD24" s="5">
        <f>IF(K23=0," ",RANK(AC24,AC$12:AC$80,1))</f>
        <v>6</v>
      </c>
      <c r="AE24" s="5">
        <f>IF(H24=0," ",H24)</f>
        <v>1.1503937500037136</v>
      </c>
      <c r="AF24" s="5">
        <f>IF(K23=0," ",RANK(AE24,AE$12:AE$80,1))</f>
        <v>1</v>
      </c>
      <c r="AG24" s="75">
        <f>IF(R24=0," ",R24)</f>
        <v>0.2861111111313931</v>
      </c>
      <c r="AH24" s="5">
        <f>IF(V23=0," ",RANK(AG24,AG$12:AG$80,1))</f>
        <v>2</v>
      </c>
      <c r="AI24" s="126"/>
    </row>
    <row r="25" spans="1:36" ht="24" customHeight="1">
      <c r="A25" s="3"/>
      <c r="B25" s="118">
        <f>IF('Barmouth-Caernarfon'!B26=0," ",IF('Barmouth-Caernarfon'!B26=" "," ",'Barmouth-Caernarfon'!B26))</f>
        <v>0</v>
      </c>
      <c r="C25" s="119">
        <f>'Barmouth-Caernarfon'!C26</f>
        <v>1.025</v>
      </c>
      <c r="D25" s="120">
        <f>IF('Barmouth-Caernarfon'!R26=0," ",'Barmouth-Caernarfon'!R26)</f>
        <v>42533.26458333333</v>
      </c>
      <c r="E25" s="53">
        <f>INT(E26)</f>
        <v>1</v>
      </c>
      <c r="F25" s="53">
        <f>INT((E26-E25)*24)</f>
        <v>3</v>
      </c>
      <c r="G25" s="54">
        <f>(((E26-E25)*24)-INT((E26-E25)*24))*60</f>
        <v>0</v>
      </c>
      <c r="H25" s="55">
        <f>INT(H26)</f>
        <v>1</v>
      </c>
      <c r="I25" s="55">
        <f>INT((H26-H25)*24)</f>
        <v>3</v>
      </c>
      <c r="J25" s="56">
        <f>(((H26-H25)*24)-INT((H26-H25)*24))*60</f>
        <v>40.499999999999936</v>
      </c>
      <c r="K25" s="52">
        <v>42534.38958333333</v>
      </c>
      <c r="L25" s="57">
        <f>IF(K25=0," ",AD26)</f>
        <v>1</v>
      </c>
      <c r="M25" s="58">
        <f>IF(K25=0," ",AF26)</f>
        <v>2</v>
      </c>
      <c r="N25" s="121">
        <f>INT(N26)</f>
        <v>0</v>
      </c>
      <c r="O25" s="121">
        <f>INT((N26-N25)*24)</f>
        <v>0</v>
      </c>
      <c r="P25" s="122">
        <f>(((N26-N25)*24)-INT((N26-N25)*24))*60</f>
        <v>15.99999999976717</v>
      </c>
      <c r="Q25" s="52">
        <v>42534.40069444444</v>
      </c>
      <c r="R25" s="60">
        <f>INT(R26)</f>
        <v>0</v>
      </c>
      <c r="S25" s="60">
        <f>INT((R26-R25)*24)</f>
        <v>8</v>
      </c>
      <c r="T25" s="61">
        <f>(((R26-R25)*24)-INT((R26-R25)*24))*60</f>
        <v>35.000000040149146</v>
      </c>
      <c r="U25" s="123">
        <f>U26</f>
        <v>0.0034722222</v>
      </c>
      <c r="V25" s="52">
        <v>42534.76180555556</v>
      </c>
      <c r="W25" s="124">
        <f>IF(V25=0," ",AH26)</f>
        <v>5</v>
      </c>
      <c r="X25" s="121">
        <f>INT(X26)</f>
        <v>0</v>
      </c>
      <c r="Y25" s="121">
        <f>INT((X26-X25)*24)</f>
        <v>0</v>
      </c>
      <c r="Z25" s="122">
        <f>(((X26-X25)*24)-INT((X26-X25)*24))*60</f>
        <v>7.999999994644895</v>
      </c>
      <c r="AA25" s="62">
        <v>42534.76736111111</v>
      </c>
      <c r="AB25" s="125">
        <f>IF(K25=0," ",IF('Whitehaven-Fort William'!K24=0,'Race Totals'!Z23," "))</f>
        <v>0</v>
      </c>
      <c r="AC25" s="5"/>
      <c r="AD25" s="5"/>
      <c r="AE25" s="5"/>
      <c r="AF25" s="5"/>
      <c r="AG25" s="5"/>
      <c r="AH25" s="5"/>
      <c r="AI25" s="126"/>
      <c r="AJ25" s="88"/>
    </row>
    <row r="26" spans="1:35" s="88" customFormat="1" ht="12.75" customHeight="1">
      <c r="A26" s="3"/>
      <c r="B26" s="129"/>
      <c r="C26" s="69"/>
      <c r="D26" s="69"/>
      <c r="E26" s="68">
        <f>IF(K25=0,0,K25-D25)</f>
        <v>1.125</v>
      </c>
      <c r="F26" s="69"/>
      <c r="G26" s="69"/>
      <c r="H26" s="69">
        <f>IF(E26*C25=0,0,E26*C25)</f>
        <v>1.153125</v>
      </c>
      <c r="I26" s="69"/>
      <c r="J26" s="69"/>
      <c r="K26" s="69"/>
      <c r="L26" s="130">
        <f>E26</f>
        <v>1.125</v>
      </c>
      <c r="M26" s="72">
        <f>H26</f>
        <v>1.153125</v>
      </c>
      <c r="N26" s="68">
        <f>IF(Q25=0,0,Q25-K25)</f>
        <v>0.011111111110949423</v>
      </c>
      <c r="O26" s="69"/>
      <c r="P26" s="69"/>
      <c r="Q26" s="69"/>
      <c r="R26" s="68">
        <f>IF(V25=0,0,V25-Q25-U25)</f>
        <v>0.3576388889167702</v>
      </c>
      <c r="S26" s="69"/>
      <c r="T26" s="69"/>
      <c r="U26" s="131">
        <f>IF(Q25=0,0,0.0034722222)</f>
        <v>0.0034722222</v>
      </c>
      <c r="V26" s="69"/>
      <c r="W26" s="130">
        <f>R26</f>
        <v>0.3576388889167702</v>
      </c>
      <c r="X26" s="68">
        <f>IF(AA25=0,0,AA25-V25)</f>
        <v>0.005555555551836733</v>
      </c>
      <c r="Y26" s="69"/>
      <c r="Z26" s="69"/>
      <c r="AA26" s="132"/>
      <c r="AB26" s="133"/>
      <c r="AC26" s="75">
        <f>IF(E26=0," ",E26)</f>
        <v>1.125</v>
      </c>
      <c r="AD26" s="5">
        <f>IF(K25=0," ",RANK(AC26,AC$12:AC$80,1))</f>
        <v>1</v>
      </c>
      <c r="AE26" s="5">
        <f>IF(H26=0," ",H26)</f>
        <v>1.153125</v>
      </c>
      <c r="AF26" s="5">
        <f>IF(K25=0," ",RANK(AE26,AE$12:AE$80,1))</f>
        <v>2</v>
      </c>
      <c r="AG26" s="75">
        <f>IF(R26=0," ",R26)</f>
        <v>0.3576388889167702</v>
      </c>
      <c r="AH26" s="5">
        <f>IF(V25=0," ",RANK(AG26,AG$12:AG$80,1))</f>
        <v>5</v>
      </c>
      <c r="AI26" s="126"/>
    </row>
    <row r="27" spans="1:36" ht="24" customHeight="1">
      <c r="A27" s="3"/>
      <c r="B27" s="118">
        <f>IF('Barmouth-Caernarfon'!B28=0," ",IF('Barmouth-Caernarfon'!B28=" "," ",'Barmouth-Caernarfon'!B28))</f>
        <v>0</v>
      </c>
      <c r="C27" s="119">
        <f>'Barmouth-Caernarfon'!C28</f>
        <v>0.982</v>
      </c>
      <c r="D27" s="120">
        <f>IF('Barmouth-Caernarfon'!R28=0," ",'Barmouth-Caernarfon'!R28)</f>
        <v>42533.25763888889</v>
      </c>
      <c r="E27" s="53">
        <f>INT(E28)</f>
        <v>1</v>
      </c>
      <c r="F27" s="53">
        <f>INT((E28-E27)*24)</f>
        <v>6</v>
      </c>
      <c r="G27" s="54">
        <f>(((E28-E27)*24)-INT((E28-E27)*24))*60</f>
        <v>16.99999999254942</v>
      </c>
      <c r="H27" s="55">
        <f>INT(H28)</f>
        <v>1</v>
      </c>
      <c r="I27" s="55">
        <f>INT((H28-H27)*24)</f>
        <v>5</v>
      </c>
      <c r="J27" s="56">
        <f>(((H28-H27)*24)-INT((H28-H27)*24))*60</f>
        <v>44.29399999268352</v>
      </c>
      <c r="K27" s="52">
        <v>42534.51944444444</v>
      </c>
      <c r="L27" s="57">
        <f>IF(K27=0," ",AD28)</f>
        <v>8</v>
      </c>
      <c r="M27" s="58">
        <f>IF(K27=0," ",AF28)</f>
        <v>7</v>
      </c>
      <c r="N27" s="121">
        <f>INT(N28)</f>
        <v>0</v>
      </c>
      <c r="O27" s="121">
        <f>INT((N28-N27)*24)</f>
        <v>3</v>
      </c>
      <c r="P27" s="122">
        <f>(((N28-N27)*24)-INT((N28-N27)*24))*60</f>
        <v>2.000000006519258</v>
      </c>
      <c r="Q27" s="52">
        <v>42534.645833333336</v>
      </c>
      <c r="R27" s="60">
        <f>INT(R28)</f>
        <v>0</v>
      </c>
      <c r="S27" s="60">
        <f>INT((R28-R27)*24)</f>
        <v>10</v>
      </c>
      <c r="T27" s="61">
        <f>(((R28-R27)*24)-INT((R28-R27)*24))*60</f>
        <v>21.000000029438937</v>
      </c>
      <c r="U27" s="123">
        <f>U28</f>
        <v>0.0034722222</v>
      </c>
      <c r="V27" s="52">
        <v>42535.080555555556</v>
      </c>
      <c r="W27" s="124">
        <f>IF(V27=0," ",AH28)</f>
        <v>11</v>
      </c>
      <c r="X27" s="121">
        <f>INT(X28)</f>
        <v>0</v>
      </c>
      <c r="Y27" s="121">
        <f>INT((X28-X27)*24)</f>
        <v>1</v>
      </c>
      <c r="Z27" s="122">
        <f>(((X28-X27)*24)-INT((X28-X27)*24))*60</f>
        <v>18.999999995576218</v>
      </c>
      <c r="AA27" s="62">
        <v>42535.135416666664</v>
      </c>
      <c r="AB27" s="125">
        <f>IF(K27=0," ",IF('Whitehaven-Fort William'!K26=0,'Race Totals'!Z25," "))</f>
        <v>0</v>
      </c>
      <c r="AC27" s="5"/>
      <c r="AD27" s="5"/>
      <c r="AE27" s="5"/>
      <c r="AF27" s="5"/>
      <c r="AG27" s="5"/>
      <c r="AH27" s="5"/>
      <c r="AI27" s="126"/>
      <c r="AJ27" s="88"/>
    </row>
    <row r="28" spans="1:35" s="88" customFormat="1" ht="12.75" customHeight="1">
      <c r="A28" s="3"/>
      <c r="B28" s="129"/>
      <c r="C28" s="69"/>
      <c r="D28" s="69"/>
      <c r="E28" s="68">
        <f>IF(K27=0,0,K27-D27)</f>
        <v>1.2618055555503815</v>
      </c>
      <c r="F28" s="69"/>
      <c r="G28" s="69"/>
      <c r="H28" s="69">
        <f>IF(E28*C27=0,0,E28*C27)</f>
        <v>1.2390930555504747</v>
      </c>
      <c r="I28" s="69"/>
      <c r="J28" s="69"/>
      <c r="K28" s="69"/>
      <c r="L28" s="130">
        <f>E28</f>
        <v>1.2618055555503815</v>
      </c>
      <c r="M28" s="72">
        <f>H28</f>
        <v>1.2390930555504747</v>
      </c>
      <c r="N28" s="68">
        <f>IF(Q27=0,0,Q27-K27)</f>
        <v>0.12638888889341615</v>
      </c>
      <c r="O28" s="69"/>
      <c r="P28" s="69"/>
      <c r="Q28" s="69"/>
      <c r="R28" s="68">
        <f>IF(V27=0,0,V27-Q27-U27)</f>
        <v>0.43125000002044367</v>
      </c>
      <c r="S28" s="69"/>
      <c r="T28" s="69"/>
      <c r="U28" s="131">
        <f>IF(Q27=0,0,0.0034722222)</f>
        <v>0.0034722222</v>
      </c>
      <c r="V28" s="69"/>
      <c r="W28" s="130">
        <f>R28</f>
        <v>0.43125000002044367</v>
      </c>
      <c r="X28" s="68">
        <f>IF(AA27=0,0,AA27-V27)</f>
        <v>0.05486111110803904</v>
      </c>
      <c r="Y28" s="69"/>
      <c r="Z28" s="69"/>
      <c r="AA28" s="132"/>
      <c r="AB28" s="133"/>
      <c r="AC28" s="75">
        <f>IF(E28=0," ",E28)</f>
        <v>1.2618055555503815</v>
      </c>
      <c r="AD28" s="5">
        <f>IF(K27=0," ",RANK(AC28,AC$12:AC$80,1))</f>
        <v>8</v>
      </c>
      <c r="AE28" s="5">
        <f>IF(H28=0," ",H28)</f>
        <v>1.2390930555504747</v>
      </c>
      <c r="AF28" s="5">
        <f>IF(K27=0," ",RANK(AE28,AE$12:AE$80,1))</f>
        <v>7</v>
      </c>
      <c r="AG28" s="75">
        <f>IF(R28=0," ",R28)</f>
        <v>0.43125000002044367</v>
      </c>
      <c r="AH28" s="5">
        <f>IF(V27=0," ",RANK(AG28,AG$12:AG$80,1))</f>
        <v>11</v>
      </c>
      <c r="AI28" s="126"/>
    </row>
    <row r="29" spans="1:36" ht="24" customHeight="1">
      <c r="A29" s="3"/>
      <c r="B29" s="118">
        <f>IF('Barmouth-Caernarfon'!B30=0," ",IF('Barmouth-Caernarfon'!B30=" "," ",'Barmouth-Caernarfon'!B30))</f>
        <v>0</v>
      </c>
      <c r="C29" s="119">
        <f>'Barmouth-Caernarfon'!C30</f>
        <v>1.055</v>
      </c>
      <c r="D29" s="120">
        <f>IF('Barmouth-Caernarfon'!R30=0," ",'Barmouth-Caernarfon'!R30)</f>
        <v>42533.28611111111</v>
      </c>
      <c r="E29" s="53">
        <f>INT(E30)</f>
        <v>1</v>
      </c>
      <c r="F29" s="53">
        <f>INT((E30-E29)*24)</f>
        <v>5</v>
      </c>
      <c r="G29" s="54">
        <f>(((E30-E29)*24)-INT((E30-E29)*24))*60</f>
        <v>48.99999999557622</v>
      </c>
      <c r="H29" s="55">
        <f>INT(H30)</f>
        <v>1</v>
      </c>
      <c r="I29" s="55">
        <f>INT((H30-H29)*24)</f>
        <v>7</v>
      </c>
      <c r="J29" s="56">
        <f>(((H30-H29)*24)-INT((H30-H29)*24))*60</f>
        <v>27.394999995332654</v>
      </c>
      <c r="K29" s="52">
        <v>42534.52847222222</v>
      </c>
      <c r="L29" s="57">
        <f>IF(K29=0," ",AD30)</f>
        <v>7</v>
      </c>
      <c r="M29" s="58">
        <f>IF(K29=0," ",AF30)</f>
        <v>12</v>
      </c>
      <c r="N29" s="121">
        <f>INT(N30)</f>
        <v>0</v>
      </c>
      <c r="O29" s="121">
        <f>INT((N30-N29)*24)</f>
        <v>3</v>
      </c>
      <c r="P29" s="122">
        <f>(((N30-N29)*24)-INT((N30-N29)*24))*60</f>
        <v>10.000000001164153</v>
      </c>
      <c r="Q29" s="52">
        <v>42534.660416666666</v>
      </c>
      <c r="R29" s="60">
        <f>INT(R30)</f>
        <v>0</v>
      </c>
      <c r="S29" s="60">
        <f>INT((R30-R29)*24)</f>
        <v>9</v>
      </c>
      <c r="T29" s="61">
        <f>(((R30-R29)*24)-INT((R30-R29)*24))*60</f>
        <v>1.0000000306030898</v>
      </c>
      <c r="U29" s="123">
        <f>U30</f>
        <v>0.0034722222</v>
      </c>
      <c r="V29" s="52">
        <v>42535.03958333333</v>
      </c>
      <c r="W29" s="124">
        <f>IF(V29=0," ",AH30)</f>
        <v>8</v>
      </c>
      <c r="X29" s="121">
        <f>INT(X30)</f>
        <v>0</v>
      </c>
      <c r="Y29" s="121">
        <f>INT((X30-X29)*24)</f>
        <v>2</v>
      </c>
      <c r="Z29" s="122">
        <f>(((X30-X29)*24)-INT((X30-X29)*24))*60</f>
        <v>52.999999998137355</v>
      </c>
      <c r="AA29" s="62">
        <v>42535.15972222222</v>
      </c>
      <c r="AB29" s="125">
        <f>IF(K29=0," ",IF('Whitehaven-Fort William'!K28=0,'Race Totals'!Z27," "))</f>
        <v>0</v>
      </c>
      <c r="AC29" s="5"/>
      <c r="AD29" s="5"/>
      <c r="AE29" s="5"/>
      <c r="AF29" s="5"/>
      <c r="AG29" s="5"/>
      <c r="AH29" s="5"/>
      <c r="AI29" s="126"/>
      <c r="AJ29" s="88"/>
    </row>
    <row r="30" spans="1:35" s="88" customFormat="1" ht="12.75" customHeight="1">
      <c r="A30" s="3"/>
      <c r="B30" s="129"/>
      <c r="C30" s="69"/>
      <c r="D30" s="69"/>
      <c r="E30" s="68">
        <f>IF(K29=0,0,K29-D29)</f>
        <v>1.242361111108039</v>
      </c>
      <c r="F30" s="69"/>
      <c r="G30" s="69"/>
      <c r="H30" s="69">
        <f>IF(E30*C29=0,0,E30*C29)</f>
        <v>1.310690972218981</v>
      </c>
      <c r="I30" s="69"/>
      <c r="J30" s="69"/>
      <c r="K30" s="69"/>
      <c r="L30" s="130">
        <f>E30</f>
        <v>1.242361111108039</v>
      </c>
      <c r="M30" s="72">
        <f>H30</f>
        <v>1.310690972218981</v>
      </c>
      <c r="N30" s="68">
        <f>IF(Q29=0,0,Q29-K29)</f>
        <v>0.13194444444525288</v>
      </c>
      <c r="O30" s="69"/>
      <c r="P30" s="69"/>
      <c r="Q30" s="69"/>
      <c r="R30" s="68">
        <f>IF(V29=0,0,V29-Q29-U29)</f>
        <v>0.37569444446569655</v>
      </c>
      <c r="S30" s="69"/>
      <c r="T30" s="69"/>
      <c r="U30" s="131">
        <f>IF(Q29=0,0,0.0034722222)</f>
        <v>0.0034722222</v>
      </c>
      <c r="V30" s="69"/>
      <c r="W30" s="130">
        <f>R30</f>
        <v>0.37569444446569655</v>
      </c>
      <c r="X30" s="68">
        <f>IF(AA29=0,0,AA29-V29)</f>
        <v>0.12013888888759539</v>
      </c>
      <c r="Y30" s="69"/>
      <c r="Z30" s="69"/>
      <c r="AA30" s="132"/>
      <c r="AB30" s="133"/>
      <c r="AC30" s="75">
        <f>IF(E30=0," ",E30)</f>
        <v>1.242361111108039</v>
      </c>
      <c r="AD30" s="5">
        <f>IF(K29=0," ",RANK(AC30,AC$12:AC$80,1))</f>
        <v>7</v>
      </c>
      <c r="AE30" s="5">
        <f>IF(H30=0," ",H30)</f>
        <v>1.310690972218981</v>
      </c>
      <c r="AF30" s="5">
        <f>IF(K29=0," ",RANK(AE30,AE$12:AE$80,1))</f>
        <v>12</v>
      </c>
      <c r="AG30" s="75">
        <f>IF(R30=0," ",R30)</f>
        <v>0.37569444446569655</v>
      </c>
      <c r="AH30" s="5">
        <f>IF(V29=0," ",RANK(AG30,AG$12:AG$80,1))</f>
        <v>8</v>
      </c>
      <c r="AI30" s="126"/>
    </row>
    <row r="31" spans="1:36" ht="24" customHeight="1">
      <c r="A31" s="3"/>
      <c r="B31" s="118">
        <f>IF('Barmouth-Caernarfon'!B32=0," ",IF('Barmouth-Caernarfon'!B32=" "," ",'Barmouth-Caernarfon'!B32))</f>
        <v>0</v>
      </c>
      <c r="C31" s="119">
        <f>'Barmouth-Caernarfon'!C32</f>
        <v>0.933</v>
      </c>
      <c r="D31" s="120">
        <f>IF('Barmouth-Caernarfon'!R32=0," ",'Barmouth-Caernarfon'!R32)</f>
        <v>42533.334027777775</v>
      </c>
      <c r="E31" s="53">
        <f>INT(E32)</f>
        <v>1</v>
      </c>
      <c r="F31" s="53">
        <f>INT((E32-E31)*24)</f>
        <v>8</v>
      </c>
      <c r="G31" s="54">
        <f>(((E32-E31)*24)-INT((E32-E31)*24))*60</f>
        <v>38.000000001629815</v>
      </c>
      <c r="H31" s="55">
        <f>INT(H32)</f>
        <v>1</v>
      </c>
      <c r="I31" s="55">
        <f>INT((H32-H31)*24)</f>
        <v>6</v>
      </c>
      <c r="J31" s="56">
        <f>(((H32-H31)*24)-INT((H32-H31)*24))*60</f>
        <v>26.814000001520668</v>
      </c>
      <c r="K31" s="52">
        <v>42534.69375</v>
      </c>
      <c r="L31" s="57">
        <f>IF(K31=0," ",AD32)</f>
        <v>14</v>
      </c>
      <c r="M31" s="58">
        <f>IF(K31=0," ",AF32)</f>
        <v>8</v>
      </c>
      <c r="N31" s="121">
        <f>INT(N32)</f>
        <v>0</v>
      </c>
      <c r="O31" s="121">
        <f>INT((N32-N31)*24)</f>
        <v>0</v>
      </c>
      <c r="P31" s="122">
        <f>(((N32-N31)*24)-INT((N32-N31)*24))*60</f>
        <v>26.000000000931323</v>
      </c>
      <c r="Q31" s="52">
        <v>42534.711805555555</v>
      </c>
      <c r="R31" s="60">
        <f>INT(R32)</f>
        <v>0</v>
      </c>
      <c r="S31" s="60">
        <f>INT((R32-R31)*24)</f>
        <v>11</v>
      </c>
      <c r="T31" s="61">
        <f>(((R32-R31)*24)-INT((R32-R31)*24))*60</f>
        <v>3.0000000301374286</v>
      </c>
      <c r="U31" s="123">
        <f>U32</f>
        <v>0.0034722222</v>
      </c>
      <c r="V31" s="52">
        <v>42535.17569444444</v>
      </c>
      <c r="W31" s="124">
        <f>IF(V31=0," ",AH32)</f>
        <v>12</v>
      </c>
      <c r="X31" s="121">
        <f>INT(X32)</f>
        <v>0</v>
      </c>
      <c r="Y31" s="121">
        <f>INT((X32-X31)*24)</f>
        <v>0</v>
      </c>
      <c r="Z31" s="122">
        <f>(((X32-X31)*24)-INT((X32-X31)*24))*60</f>
        <v>21.999999998370185</v>
      </c>
      <c r="AA31" s="62">
        <v>42535.19097222222</v>
      </c>
      <c r="AB31" s="125">
        <f>IF(K31=0," ",IF('Whitehaven-Fort William'!K30=0,'Race Totals'!Z29," "))</f>
        <v>0</v>
      </c>
      <c r="AC31" s="5"/>
      <c r="AD31" s="5"/>
      <c r="AE31" s="5"/>
      <c r="AF31" s="5"/>
      <c r="AG31" s="5"/>
      <c r="AH31" s="5"/>
      <c r="AI31" s="126"/>
      <c r="AJ31" s="88"/>
    </row>
    <row r="32" spans="1:35" s="88" customFormat="1" ht="12.75" customHeight="1">
      <c r="A32" s="3"/>
      <c r="B32" s="129"/>
      <c r="C32" s="69"/>
      <c r="D32" s="69"/>
      <c r="E32" s="68">
        <f>IF(K31=0,0,K31-D31)</f>
        <v>1.359722222223354</v>
      </c>
      <c r="F32" s="69"/>
      <c r="G32" s="69"/>
      <c r="H32" s="69">
        <f>IF(E32*C31=0,0,E32*C31)</f>
        <v>1.2686208333343894</v>
      </c>
      <c r="I32" s="69"/>
      <c r="J32" s="69"/>
      <c r="K32" s="69"/>
      <c r="L32" s="130">
        <f>E32</f>
        <v>1.359722222223354</v>
      </c>
      <c r="M32" s="72">
        <f>H32</f>
        <v>1.2686208333343894</v>
      </c>
      <c r="N32" s="68">
        <f>IF(Q31=0,0,Q31-K31)</f>
        <v>0.018055555556202307</v>
      </c>
      <c r="O32" s="69"/>
      <c r="P32" s="69"/>
      <c r="Q32" s="69"/>
      <c r="R32" s="68">
        <f>IF(V31=0,0,V31-Q31-U31)</f>
        <v>0.4604166666875954</v>
      </c>
      <c r="S32" s="69"/>
      <c r="T32" s="69"/>
      <c r="U32" s="131">
        <f>IF(Q31=0,0,0.0034722222)</f>
        <v>0.0034722222</v>
      </c>
      <c r="V32" s="69"/>
      <c r="W32" s="130">
        <f>R32</f>
        <v>0.4604166666875954</v>
      </c>
      <c r="X32" s="68">
        <f>IF(AA31=0,0,AA31-V31)</f>
        <v>0.015277777776645962</v>
      </c>
      <c r="Y32" s="69"/>
      <c r="Z32" s="69"/>
      <c r="AA32" s="132"/>
      <c r="AB32" s="133"/>
      <c r="AC32" s="75">
        <f>IF(E32=0," ",E32)</f>
        <v>1.359722222223354</v>
      </c>
      <c r="AD32" s="5">
        <f>IF(K31=0," ",RANK(AC32,AC$12:AC$80,1))</f>
        <v>14</v>
      </c>
      <c r="AE32" s="5">
        <f>IF(H32=0," ",H32)</f>
        <v>1.2686208333343894</v>
      </c>
      <c r="AF32" s="5">
        <f>IF(K31=0," ",RANK(AE32,AE$12:AE$80,1))</f>
        <v>8</v>
      </c>
      <c r="AG32" s="75">
        <f>IF(R32=0," ",R32)</f>
        <v>0.4604166666875954</v>
      </c>
      <c r="AH32" s="5">
        <f>IF(V31=0," ",RANK(AG32,AG$12:AG$80,1))</f>
        <v>12</v>
      </c>
      <c r="AI32" s="126"/>
    </row>
    <row r="33" spans="1:36" ht="24" customHeight="1">
      <c r="A33" s="3"/>
      <c r="B33" s="118">
        <f>IF('Barmouth-Caernarfon'!B34=0," ",IF('Barmouth-Caernarfon'!B34=" "," ",'Barmouth-Caernarfon'!B34))</f>
        <v>0</v>
      </c>
      <c r="C33" s="119">
        <f>'Barmouth-Caernarfon'!C34</f>
        <v>1.047</v>
      </c>
      <c r="D33" s="120">
        <f>IF('Barmouth-Caernarfon'!R34=0," ",'Barmouth-Caernarfon'!R34)</f>
        <v>42533.24097222222</v>
      </c>
      <c r="E33" s="53">
        <f>INT(E34)</f>
        <v>1</v>
      </c>
      <c r="F33" s="53">
        <f>INT((E34-E33)*24)</f>
        <v>3</v>
      </c>
      <c r="G33" s="54">
        <f>(((E34-E33)*24)-INT((E34-E33)*24))*60</f>
        <v>53.000000005122274</v>
      </c>
      <c r="H33" s="55">
        <f>INT(H34)</f>
        <v>1</v>
      </c>
      <c r="I33" s="55">
        <f>INT((H34-H33)*24)</f>
        <v>5</v>
      </c>
      <c r="J33" s="56">
        <f>(((H34-H33)*24)-INT((H34-H33)*24))*60</f>
        <v>11.631000005362822</v>
      </c>
      <c r="K33" s="52">
        <v>42534.40277777778</v>
      </c>
      <c r="L33" s="57">
        <f>IF(K33=0," ",AD34)</f>
        <v>3</v>
      </c>
      <c r="M33" s="58">
        <f>IF(K33=0," ",AF34)</f>
        <v>6</v>
      </c>
      <c r="N33" s="121">
        <f>INT(N34)</f>
        <v>0</v>
      </c>
      <c r="O33" s="121">
        <f>INT((N34-N33)*24)</f>
        <v>0</v>
      </c>
      <c r="P33" s="122">
        <f>(((N34-N33)*24)-INT((N34-N33)*24))*60</f>
        <v>15.99999999976717</v>
      </c>
      <c r="Q33" s="52">
        <v>42534.41388888889</v>
      </c>
      <c r="R33" s="60">
        <f>INT(R34)</f>
        <v>0</v>
      </c>
      <c r="S33" s="60">
        <f>INT((R34-R33)*24)</f>
        <v>12</v>
      </c>
      <c r="T33" s="61">
        <f>(((R34-R33)*24)-INT((R34-R33)*24))*60</f>
        <v>56.00000003176724</v>
      </c>
      <c r="U33" s="123">
        <f>U34</f>
        <v>0.0034722222</v>
      </c>
      <c r="V33" s="52">
        <v>42534.95625</v>
      </c>
      <c r="W33" s="124">
        <f>IF(V33=0," ",AH34)</f>
        <v>14</v>
      </c>
      <c r="X33" s="121">
        <f>INT(X34)</f>
        <v>0</v>
      </c>
      <c r="Y33" s="121">
        <f>INT((X34-X33)*24)</f>
        <v>0</v>
      </c>
      <c r="Z33" s="122">
        <f>(((X34-X33)*24)-INT((X34-X33)*24))*60</f>
        <v>42.99999999348074</v>
      </c>
      <c r="AA33" s="62">
        <v>42534.98611111111</v>
      </c>
      <c r="AB33" s="125">
        <f>IF(K33=0," ",IF('Whitehaven-Fort William'!K32=0,'Race Totals'!Z31," "))</f>
        <v>0</v>
      </c>
      <c r="AC33" s="5"/>
      <c r="AD33" s="5"/>
      <c r="AE33" s="5"/>
      <c r="AF33" s="5"/>
      <c r="AG33" s="5"/>
      <c r="AH33" s="5"/>
      <c r="AI33" s="126"/>
      <c r="AJ33" s="88"/>
    </row>
    <row r="34" spans="1:35" s="88" customFormat="1" ht="12.75" customHeight="1">
      <c r="A34" s="3"/>
      <c r="B34" s="129"/>
      <c r="C34" s="69"/>
      <c r="D34" s="69"/>
      <c r="E34" s="68">
        <f>IF(K33=0,0,K33-D33)</f>
        <v>1.1618055555591127</v>
      </c>
      <c r="F34" s="69"/>
      <c r="G34" s="69"/>
      <c r="H34" s="69">
        <f>IF(E34*C33=0,0,E34*C33)</f>
        <v>1.2164104166703908</v>
      </c>
      <c r="I34" s="69"/>
      <c r="J34" s="69"/>
      <c r="K34" s="69"/>
      <c r="L34" s="130">
        <f>E34</f>
        <v>1.1618055555591127</v>
      </c>
      <c r="M34" s="72">
        <f>H34</f>
        <v>1.2164104166703908</v>
      </c>
      <c r="N34" s="68">
        <f>IF(Q33=0,0,Q33-K33)</f>
        <v>0.011111111110949423</v>
      </c>
      <c r="O34" s="69"/>
      <c r="P34" s="69"/>
      <c r="Q34" s="69"/>
      <c r="R34" s="68">
        <f>IF(V33=0,0,V33-Q33-U33)</f>
        <v>0.5388888889109494</v>
      </c>
      <c r="S34" s="69"/>
      <c r="T34" s="69"/>
      <c r="U34" s="131">
        <f>IF(Q33=0,0,0.0034722222)</f>
        <v>0.0034722222</v>
      </c>
      <c r="V34" s="69"/>
      <c r="W34" s="130">
        <f>R34</f>
        <v>0.5388888889109494</v>
      </c>
      <c r="X34" s="68">
        <f>IF(AA33=0,0,AA33-V33)</f>
        <v>0.02986111110658385</v>
      </c>
      <c r="Y34" s="69"/>
      <c r="Z34" s="69"/>
      <c r="AA34" s="132"/>
      <c r="AB34" s="133"/>
      <c r="AC34" s="75">
        <f>IF(E34=0," ",E34)</f>
        <v>1.1618055555591127</v>
      </c>
      <c r="AD34" s="5">
        <f>IF(K33=0," ",RANK(AC34,AC$12:AC$80,1))</f>
        <v>3</v>
      </c>
      <c r="AE34" s="5">
        <f>IF(H34=0," ",H34)</f>
        <v>1.2164104166703908</v>
      </c>
      <c r="AF34" s="5">
        <f>IF(K33=0," ",RANK(AE34,AE$12:AE$80,1))</f>
        <v>6</v>
      </c>
      <c r="AG34" s="75">
        <f>IF(R34=0," ",R34)</f>
        <v>0.5388888889109494</v>
      </c>
      <c r="AH34" s="5">
        <f>IF(V33=0," ",RANK(AG34,AG$12:AG$80,1))</f>
        <v>14</v>
      </c>
      <c r="AI34" s="126"/>
    </row>
    <row r="35" spans="1:36" ht="24" customHeight="1">
      <c r="A35" s="3"/>
      <c r="B35" s="118">
        <f>IF('Barmouth-Caernarfon'!B36=0," ",IF('Barmouth-Caernarfon'!B36=" "," ",'Barmouth-Caernarfon'!B36))</f>
        <v>0</v>
      </c>
      <c r="C35" s="119">
        <f>'Barmouth-Caernarfon'!C36</f>
        <v>1.095</v>
      </c>
      <c r="D35" s="120">
        <f>IF('Barmouth-Caernarfon'!R36=0," ",'Barmouth-Caernarfon'!R36)</f>
        <v>42533.51388888889</v>
      </c>
      <c r="E35" s="53">
        <f>INT(E36)</f>
        <v>0</v>
      </c>
      <c r="F35" s="53">
        <f>INT((E36-E35)*24)</f>
        <v>0</v>
      </c>
      <c r="G35" s="54">
        <f>(((E36-E35)*24)-INT((E36-E35)*24))*60</f>
        <v>0</v>
      </c>
      <c r="H35" s="55">
        <f>INT(H36)</f>
        <v>0</v>
      </c>
      <c r="I35" s="55">
        <f>INT((H36-H35)*24)</f>
        <v>0</v>
      </c>
      <c r="J35" s="56">
        <f>(((H36-H35)*24)-INT((H36-H35)*24))*60</f>
        <v>0</v>
      </c>
      <c r="K35" s="52"/>
      <c r="L35" s="57">
        <f>IF(K35=0," ",AD36)</f>
        <v>0</v>
      </c>
      <c r="M35" s="58">
        <f>IF(K35=0," ",AF36)</f>
        <v>0</v>
      </c>
      <c r="N35" s="121">
        <f>INT(N36)</f>
        <v>0</v>
      </c>
      <c r="O35" s="121">
        <f>INT((N36-N35)*24)</f>
        <v>0</v>
      </c>
      <c r="P35" s="122">
        <f>(((N36-N35)*24)-INT((N36-N35)*24))*60</f>
        <v>0</v>
      </c>
      <c r="Q35" s="52"/>
      <c r="R35" s="60">
        <f>INT(R36)</f>
        <v>0</v>
      </c>
      <c r="S35" s="60">
        <f>INT((R36-R35)*24)</f>
        <v>0</v>
      </c>
      <c r="T35" s="61">
        <f>(((R36-R35)*24)-INT((R36-R35)*24))*60</f>
        <v>0</v>
      </c>
      <c r="U35" s="123">
        <f>U36</f>
        <v>0</v>
      </c>
      <c r="V35" s="52"/>
      <c r="W35" s="124">
        <f>IF(V35=0," ",AH36)</f>
        <v>0</v>
      </c>
      <c r="X35" s="121">
        <f>INT(X36)</f>
        <v>0</v>
      </c>
      <c r="Y35" s="121">
        <f>INT((X36-X35)*24)</f>
        <v>0</v>
      </c>
      <c r="Z35" s="122">
        <f>(((X36-X35)*24)-INT((X36-X35)*24))*60</f>
        <v>0</v>
      </c>
      <c r="AA35" s="62"/>
      <c r="AB35" s="125">
        <f>IF(K35=0," ",IF('Whitehaven-Fort William'!K34=0,'Race Totals'!Z33," "))</f>
        <v>0</v>
      </c>
      <c r="AC35" s="5"/>
      <c r="AD35" s="5"/>
      <c r="AE35" s="5"/>
      <c r="AF35" s="5"/>
      <c r="AG35" s="5"/>
      <c r="AH35" s="5"/>
      <c r="AI35" s="126"/>
      <c r="AJ35" s="88"/>
    </row>
    <row r="36" spans="1:35" s="88" customFormat="1" ht="12.75" customHeight="1">
      <c r="A36" s="3"/>
      <c r="B36" s="129"/>
      <c r="C36" s="69"/>
      <c r="D36" s="69"/>
      <c r="E36" s="68">
        <f>IF(K35=0,0,K35-D35)</f>
        <v>0</v>
      </c>
      <c r="F36" s="69"/>
      <c r="G36" s="69"/>
      <c r="H36" s="69">
        <f>IF(E36*C35=0,0,E36*C35)</f>
        <v>0</v>
      </c>
      <c r="I36" s="69"/>
      <c r="J36" s="69"/>
      <c r="K36" s="69"/>
      <c r="L36" s="130">
        <f>E36</f>
        <v>0</v>
      </c>
      <c r="M36" s="72">
        <f>H36</f>
        <v>0</v>
      </c>
      <c r="N36" s="68">
        <f>IF(Q35=0,0,Q35-K35)</f>
        <v>0</v>
      </c>
      <c r="O36" s="69"/>
      <c r="P36" s="69"/>
      <c r="Q36" s="69"/>
      <c r="R36" s="68">
        <f>IF(V35=0,0,V35-Q35-U35)</f>
        <v>0</v>
      </c>
      <c r="S36" s="69"/>
      <c r="T36" s="69"/>
      <c r="U36" s="131">
        <f>IF(Q35=0,0,0.0034722222)</f>
        <v>0</v>
      </c>
      <c r="V36" s="69"/>
      <c r="W36" s="130">
        <f>R36</f>
        <v>0</v>
      </c>
      <c r="X36" s="68">
        <f>IF(AA35=0,0,AA35-V35)</f>
        <v>0</v>
      </c>
      <c r="Y36" s="69"/>
      <c r="Z36" s="69"/>
      <c r="AA36" s="132"/>
      <c r="AB36" s="133"/>
      <c r="AC36" s="75">
        <f>IF(E36=0," ",E36)</f>
        <v>0</v>
      </c>
      <c r="AD36" s="5">
        <f>IF(K35=0," ",RANK(AC36,AC$12:AC$80,1))</f>
        <v>0</v>
      </c>
      <c r="AE36" s="5">
        <f>IF(H36=0," ",H36)</f>
        <v>0</v>
      </c>
      <c r="AF36" s="5">
        <f>IF(K35=0," ",RANK(AE36,AE$12:AE$80,1))</f>
        <v>0</v>
      </c>
      <c r="AG36" s="75">
        <f>IF(R36=0," ",R36)</f>
        <v>0</v>
      </c>
      <c r="AH36" s="5">
        <f>IF(V35=0," ",RANK(AG36,AG$12:AG$80,1))</f>
        <v>0</v>
      </c>
      <c r="AI36" s="126"/>
    </row>
    <row r="37" spans="1:36" ht="24" customHeight="1">
      <c r="A37" s="3"/>
      <c r="B37" s="118">
        <f>IF('Barmouth-Caernarfon'!B38=0," ",IF('Barmouth-Caernarfon'!B38=" "," ",'Barmouth-Caernarfon'!B38))</f>
        <v>0</v>
      </c>
      <c r="C37" s="119">
        <f>'Barmouth-Caernarfon'!C38</f>
        <v>1.048</v>
      </c>
      <c r="D37" s="120">
        <f>IF('Barmouth-Caernarfon'!R38=0," ",'Barmouth-Caernarfon'!R38)</f>
        <v>42533.25555555556</v>
      </c>
      <c r="E37" s="53">
        <f>INT(E38)</f>
        <v>1</v>
      </c>
      <c r="F37" s="53">
        <f>INT((E38-E37)*24)</f>
        <v>8</v>
      </c>
      <c r="G37" s="54">
        <f>(((E38-E37)*24)-INT((E38-E37)*24))*60</f>
        <v>26.999999997206032</v>
      </c>
      <c r="H37" s="55">
        <f>INT(H38)</f>
        <v>1</v>
      </c>
      <c r="I37" s="55">
        <f>INT((H38-H37)*24)</f>
        <v>10</v>
      </c>
      <c r="J37" s="56">
        <f>(((H38-H37)*24)-INT((H38-H37)*24))*60</f>
        <v>0.45599999707199856</v>
      </c>
      <c r="K37" s="52">
        <v>42534.60763888889</v>
      </c>
      <c r="L37" s="57">
        <f>IF(K37=0," ",AD38)</f>
        <v>11</v>
      </c>
      <c r="M37" s="58">
        <f>IF(K37=0," ",AF38)</f>
        <v>15</v>
      </c>
      <c r="N37" s="121">
        <f>INT(N38)</f>
        <v>0</v>
      </c>
      <c r="O37" s="121">
        <f>INT((N38-N37)*24)</f>
        <v>0</v>
      </c>
      <c r="P37" s="122">
        <f>(((N38-N37)*24)-INT((N38-N37)*24))*60</f>
        <v>55.9999999939464</v>
      </c>
      <c r="Q37" s="52">
        <v>42534.646527777775</v>
      </c>
      <c r="R37" s="60">
        <f>INT(R38)</f>
        <v>0</v>
      </c>
      <c r="S37" s="60">
        <f>INT((R38-R37)*24)</f>
        <v>7</v>
      </c>
      <c r="T37" s="61">
        <f>(((R38-R37)*24)-INT((R38-R37)*24))*60</f>
        <v>53.0000000394506</v>
      </c>
      <c r="U37" s="123">
        <f>U38</f>
        <v>0.0034722222</v>
      </c>
      <c r="V37" s="52">
        <v>42534.978472222225</v>
      </c>
      <c r="W37" s="124">
        <f>IF(V37=0," ",AH38)</f>
        <v>3</v>
      </c>
      <c r="X37" s="121">
        <f>INT(X38)</f>
        <v>0</v>
      </c>
      <c r="Y37" s="121">
        <f>INT((X38-X37)*24)</f>
        <v>0</v>
      </c>
      <c r="Z37" s="122">
        <f>(((X38-X37)*24)-INT((X38-X37)*24))*60</f>
        <v>10.999999993946403</v>
      </c>
      <c r="AA37" s="62">
        <v>42534.98611111111</v>
      </c>
      <c r="AB37" s="125">
        <f>IF(K37=0," ",IF('Whitehaven-Fort William'!K36=0,'Race Totals'!Z35," "))</f>
        <v>0</v>
      </c>
      <c r="AC37" s="5"/>
      <c r="AD37" s="5"/>
      <c r="AE37" s="5"/>
      <c r="AF37" s="5"/>
      <c r="AG37" s="5"/>
      <c r="AH37" s="5"/>
      <c r="AI37" s="126"/>
      <c r="AJ37" s="88"/>
    </row>
    <row r="38" spans="1:35" s="88" customFormat="1" ht="12.75" customHeight="1">
      <c r="A38" s="3"/>
      <c r="B38" s="129"/>
      <c r="C38" s="69"/>
      <c r="D38" s="69"/>
      <c r="E38" s="68">
        <f>IF(K37=0,0,K37-D37)</f>
        <v>1.352083333331393</v>
      </c>
      <c r="F38" s="69"/>
      <c r="G38" s="69"/>
      <c r="H38" s="69">
        <f>IF(E38*C37=0,0,E38*C37)</f>
        <v>1.4169833333313</v>
      </c>
      <c r="I38" s="69"/>
      <c r="J38" s="69"/>
      <c r="K38" s="69"/>
      <c r="L38" s="130">
        <f>E38</f>
        <v>1.352083333331393</v>
      </c>
      <c r="M38" s="72">
        <f>H38</f>
        <v>1.4169833333313</v>
      </c>
      <c r="N38" s="68">
        <f>IF(Q37=0,0,Q37-K37)</f>
        <v>0.038888888884685</v>
      </c>
      <c r="O38" s="69"/>
      <c r="P38" s="69"/>
      <c r="Q38" s="69"/>
      <c r="R38" s="68">
        <f>IF(V37=0,0,V37-Q37-U37)</f>
        <v>0.3284722222496185</v>
      </c>
      <c r="S38" s="69"/>
      <c r="T38" s="69"/>
      <c r="U38" s="131">
        <f>IF(Q37=0,0,0.0034722222)</f>
        <v>0.0034722222</v>
      </c>
      <c r="V38" s="69"/>
      <c r="W38" s="130">
        <f>R38</f>
        <v>0.3284722222496185</v>
      </c>
      <c r="X38" s="68">
        <f>IF(AA37=0,0,AA37-V37)</f>
        <v>0.007638888884685002</v>
      </c>
      <c r="Y38" s="69"/>
      <c r="Z38" s="69"/>
      <c r="AA38" s="132"/>
      <c r="AB38" s="133"/>
      <c r="AC38" s="75">
        <f>IF(E38=0," ",E38)</f>
        <v>1.352083333331393</v>
      </c>
      <c r="AD38" s="5">
        <f>IF(K37=0," ",RANK(AC38,AC$12:AC$80,1))</f>
        <v>11</v>
      </c>
      <c r="AE38" s="5">
        <f>IF(H38=0," ",H38)</f>
        <v>1.4169833333313</v>
      </c>
      <c r="AF38" s="5">
        <f>IF(K37=0," ",RANK(AE38,AE$12:AE$80,1))</f>
        <v>15</v>
      </c>
      <c r="AG38" s="75">
        <f>IF(R38=0," ",R38)</f>
        <v>0.3284722222496185</v>
      </c>
      <c r="AH38" s="5">
        <f>IF(V37=0," ",RANK(AG38,AG$12:AG$80,1))</f>
        <v>3</v>
      </c>
      <c r="AI38" s="126"/>
    </row>
    <row r="39" spans="1:36" ht="24" customHeight="1">
      <c r="A39" s="3"/>
      <c r="B39" s="118">
        <f>IF('Barmouth-Caernarfon'!B40=0," ",IF('Barmouth-Caernarfon'!B40=" "," ",'Barmouth-Caernarfon'!B40))</f>
        <v>0</v>
      </c>
      <c r="C39" s="119">
        <f>'Barmouth-Caernarfon'!C40</f>
        <v>0.992</v>
      </c>
      <c r="D39" s="120">
        <f>IF('Barmouth-Caernarfon'!R40=0," ",'Barmouth-Caernarfon'!R40)</f>
        <v>42533.22708333333</v>
      </c>
      <c r="E39" s="53">
        <f>INT(E40)</f>
        <v>1</v>
      </c>
      <c r="F39" s="53">
        <f>INT((E40-E39)*24)</f>
        <v>4</v>
      </c>
      <c r="G39" s="54">
        <f>(((E40-E39)*24)-INT((E40-E39)*24))*60</f>
        <v>45.99999999976717</v>
      </c>
      <c r="H39" s="55">
        <f>INT(H40)</f>
        <v>1</v>
      </c>
      <c r="I39" s="55">
        <f>INT((H40-H39)*24)</f>
        <v>4</v>
      </c>
      <c r="J39" s="56">
        <f>(((H40-H39)*24)-INT((H40-H39)*24))*60</f>
        <v>32.191999999769116</v>
      </c>
      <c r="K39" s="52">
        <v>42534.42569444444</v>
      </c>
      <c r="L39" s="57">
        <f>IF(K39=0," ",AD40)</f>
        <v>5</v>
      </c>
      <c r="M39" s="58">
        <f>IF(K39=0," ",AF40)</f>
        <v>3</v>
      </c>
      <c r="N39" s="121">
        <f>INT(N40)</f>
        <v>0</v>
      </c>
      <c r="O39" s="121">
        <f>INT((N40-N39)*24)</f>
        <v>0</v>
      </c>
      <c r="P39" s="122">
        <f>(((N40-N39)*24)-INT((N40-N39)*24))*60</f>
        <v>21.999999998370185</v>
      </c>
      <c r="Q39" s="52">
        <v>42534.44097222222</v>
      </c>
      <c r="R39" s="60">
        <f>INT(R40)</f>
        <v>0</v>
      </c>
      <c r="S39" s="60">
        <f>INT((R40-R39)*24)</f>
        <v>6</v>
      </c>
      <c r="T39" s="61">
        <f>(((R40-R39)*24)-INT((R40-R39)*24))*60</f>
        <v>25.00000003549248</v>
      </c>
      <c r="U39" s="123">
        <f>U40</f>
        <v>0.0034722222</v>
      </c>
      <c r="V39" s="52">
        <v>42534.711805555555</v>
      </c>
      <c r="W39" s="124">
        <f>IF(V39=0," ",AH40)</f>
        <v>1</v>
      </c>
      <c r="X39" s="121">
        <f>INT(X40)</f>
        <v>0</v>
      </c>
      <c r="Y39" s="121">
        <f>INT((X40-X39)*24)</f>
        <v>0</v>
      </c>
      <c r="Z39" s="122">
        <f>(((X40-X39)*24)-INT((X40-X39)*24))*60</f>
        <v>5.000000005820766</v>
      </c>
      <c r="AA39" s="62">
        <v>42534.71527777778</v>
      </c>
      <c r="AB39" s="125">
        <f>IF(K39=0," ",IF('Whitehaven-Fort William'!K38=0,'Race Totals'!Z37," "))</f>
        <v>0</v>
      </c>
      <c r="AC39" s="5"/>
      <c r="AD39" s="5"/>
      <c r="AE39" s="5"/>
      <c r="AF39" s="5"/>
      <c r="AG39" s="5"/>
      <c r="AH39" s="5"/>
      <c r="AI39" s="126"/>
      <c r="AJ39" s="88"/>
    </row>
    <row r="40" spans="1:35" s="88" customFormat="1" ht="12.75" customHeight="1">
      <c r="A40" s="3"/>
      <c r="B40" s="129"/>
      <c r="C40" s="69"/>
      <c r="D40" s="69"/>
      <c r="E40" s="68">
        <f>IF(K39=0,0,K39-D39)</f>
        <v>1.1986111111109494</v>
      </c>
      <c r="F40" s="69"/>
      <c r="G40" s="69"/>
      <c r="H40" s="69">
        <f>IF(E40*C39=0,0,E40*C39)</f>
        <v>1.1890222222220619</v>
      </c>
      <c r="I40" s="69"/>
      <c r="J40" s="69"/>
      <c r="K40" s="69"/>
      <c r="L40" s="130">
        <f>E40</f>
        <v>1.1986111111109494</v>
      </c>
      <c r="M40" s="72">
        <f>H40</f>
        <v>1.1890222222220619</v>
      </c>
      <c r="N40" s="68">
        <f>IF(Q39=0,0,Q39-K39)</f>
        <v>0.015277777776645962</v>
      </c>
      <c r="O40" s="69"/>
      <c r="P40" s="69"/>
      <c r="Q40" s="69"/>
      <c r="R40" s="68">
        <f>IF(V39=0,0,V39-Q39-U39)</f>
        <v>0.26736111113575867</v>
      </c>
      <c r="S40" s="69"/>
      <c r="T40" s="69"/>
      <c r="U40" s="131">
        <f>IF(Q39=0,0,0.0034722222)</f>
        <v>0.0034722222</v>
      </c>
      <c r="V40" s="69"/>
      <c r="W40" s="130">
        <f>R40</f>
        <v>0.26736111113575867</v>
      </c>
      <c r="X40" s="68">
        <f>IF(AA39=0,0,AA39-V39)</f>
        <v>0.003472222226264421</v>
      </c>
      <c r="Y40" s="69"/>
      <c r="Z40" s="69"/>
      <c r="AA40" s="132"/>
      <c r="AB40" s="133"/>
      <c r="AC40" s="75">
        <f>IF(E40=0," ",E40)</f>
        <v>1.1986111111109494</v>
      </c>
      <c r="AD40" s="5">
        <f>IF(K39=0," ",RANK(AC40,AC$12:AC$80,1))</f>
        <v>5</v>
      </c>
      <c r="AE40" s="5">
        <f>IF(H40=0," ",H40)</f>
        <v>1.1890222222220619</v>
      </c>
      <c r="AF40" s="5">
        <f>IF(K39=0," ",RANK(AE40,AE$12:AE$80,1))</f>
        <v>3</v>
      </c>
      <c r="AG40" s="75">
        <f>IF(R40=0," ",R40)</f>
        <v>0.26736111113575867</v>
      </c>
      <c r="AH40" s="5">
        <f>IF(V39=0," ",RANK(AG40,AG$12:AG$80,1))</f>
        <v>1</v>
      </c>
      <c r="AI40" s="126"/>
    </row>
    <row r="41" spans="1:36" ht="24" customHeight="1">
      <c r="A41" s="3"/>
      <c r="B41" s="118">
        <f>IF('Barmouth-Caernarfon'!B42=0," ",IF('Barmouth-Caernarfon'!B42=" "," ",'Barmouth-Caernarfon'!B42))</f>
        <v>0</v>
      </c>
      <c r="C41" s="119">
        <f>'Barmouth-Caernarfon'!C42</f>
        <v>1.008</v>
      </c>
      <c r="D41" s="120">
        <f>IF('Barmouth-Caernarfon'!R42=0," ",'Barmouth-Caernarfon'!R42)</f>
        <v>42533.25486111111</v>
      </c>
      <c r="E41" s="53">
        <f>INT(E42)</f>
        <v>1</v>
      </c>
      <c r="F41" s="53">
        <f>INT((E42-E41)*24)</f>
        <v>4</v>
      </c>
      <c r="G41" s="54">
        <f>(((E42-E41)*24)-INT((E42-E41)*24))*60</f>
        <v>38.999999997904524</v>
      </c>
      <c r="H41" s="55">
        <f>INT(H42)</f>
        <v>1</v>
      </c>
      <c r="I41" s="55">
        <f>INT((H42-H41)*24)</f>
        <v>4</v>
      </c>
      <c r="J41" s="56">
        <f>(((H42-H41)*24)-INT((H42-H41)*24))*60</f>
        <v>52.75199999788782</v>
      </c>
      <c r="K41" s="52">
        <v>42534.44861111111</v>
      </c>
      <c r="L41" s="57">
        <f>IF(K41=0," ",AD42)</f>
        <v>4</v>
      </c>
      <c r="M41" s="58">
        <f>IF(K41=0," ",AF42)</f>
        <v>4</v>
      </c>
      <c r="N41" s="121">
        <f>INT(N42)</f>
        <v>0</v>
      </c>
      <c r="O41" s="121">
        <f>INT((N42-N41)*24)</f>
        <v>0</v>
      </c>
      <c r="P41" s="122">
        <f>(((N42-N41)*24)-INT((N42-N41)*24))*60</f>
        <v>20.000000002328306</v>
      </c>
      <c r="Q41" s="52">
        <v>42534.4625</v>
      </c>
      <c r="R41" s="60">
        <f>INT(R42)</f>
        <v>0</v>
      </c>
      <c r="S41" s="60">
        <f>INT((R42-R41)*24)</f>
        <v>8</v>
      </c>
      <c r="T41" s="61">
        <f>(((R42-R41)*24)-INT((R42-R41)*24))*60</f>
        <v>48.00000003013743</v>
      </c>
      <c r="U41" s="123">
        <f>U42</f>
        <v>0.0034722222</v>
      </c>
      <c r="V41" s="52">
        <v>42534.83263888889</v>
      </c>
      <c r="W41" s="124">
        <f>IF(V41=0," ",AH42)</f>
        <v>6</v>
      </c>
      <c r="X41" s="121">
        <f>INT(X42)</f>
        <v>0</v>
      </c>
      <c r="Y41" s="121">
        <f>INT((X42-X41)*24)</f>
        <v>0</v>
      </c>
      <c r="Z41" s="122">
        <f>(((X42-X41)*24)-INT((X42-X41)*24))*60</f>
        <v>15.99999999976717</v>
      </c>
      <c r="AA41" s="62">
        <v>42534.84375</v>
      </c>
      <c r="AB41" s="125">
        <f>IF(K41=0," ",IF('Whitehaven-Fort William'!K40=0,'Race Totals'!Z39," "))</f>
        <v>0</v>
      </c>
      <c r="AC41" s="5"/>
      <c r="AD41" s="5"/>
      <c r="AE41" s="5"/>
      <c r="AF41" s="5"/>
      <c r="AG41" s="5"/>
      <c r="AH41" s="5"/>
      <c r="AI41" s="126"/>
      <c r="AJ41" s="88"/>
    </row>
    <row r="42" spans="1:35" s="88" customFormat="1" ht="12.75" customHeight="1">
      <c r="A42" s="3"/>
      <c r="B42" s="129"/>
      <c r="C42" s="69"/>
      <c r="D42" s="69"/>
      <c r="E42" s="68">
        <f>IF(K41=0,0,K41-D41)</f>
        <v>1.1937499999985448</v>
      </c>
      <c r="F42" s="69"/>
      <c r="G42" s="69"/>
      <c r="H42" s="69">
        <f>IF(E42*C41=0,0,E42*C41)</f>
        <v>1.2032999999985332</v>
      </c>
      <c r="I42" s="69"/>
      <c r="J42" s="69"/>
      <c r="K42" s="69"/>
      <c r="L42" s="130">
        <f>E42</f>
        <v>1.1937499999985448</v>
      </c>
      <c r="M42" s="72">
        <f>H42</f>
        <v>1.2032999999985332</v>
      </c>
      <c r="N42" s="68">
        <f>IF(Q41=0,0,Q41-K41)</f>
        <v>0.013888888890505768</v>
      </c>
      <c r="O42" s="69"/>
      <c r="P42" s="69"/>
      <c r="Q42" s="69"/>
      <c r="R42" s="68">
        <f>IF(V41=0,0,V41-Q41-U41)</f>
        <v>0.3666666666875954</v>
      </c>
      <c r="S42" s="69"/>
      <c r="T42" s="69"/>
      <c r="U42" s="131">
        <f>IF(Q41=0,0,0.0034722222)</f>
        <v>0.0034722222</v>
      </c>
      <c r="V42" s="69"/>
      <c r="W42" s="130">
        <f>R42</f>
        <v>0.3666666666875954</v>
      </c>
      <c r="X42" s="68">
        <f>IF(AA41=0,0,AA41-V41)</f>
        <v>0.011111111110949423</v>
      </c>
      <c r="Y42" s="69"/>
      <c r="Z42" s="69"/>
      <c r="AA42" s="132"/>
      <c r="AB42" s="133"/>
      <c r="AC42" s="75">
        <f>IF(E42=0," ",E42)</f>
        <v>1.1937499999985448</v>
      </c>
      <c r="AD42" s="5">
        <f>IF(K41=0," ",RANK(AC42,AC$12:AC$80,1))</f>
        <v>4</v>
      </c>
      <c r="AE42" s="5">
        <f>IF(H42=0," ",H42)</f>
        <v>1.2032999999985332</v>
      </c>
      <c r="AF42" s="5">
        <f>IF(K41=0," ",RANK(AE42,AE$12:AE$80,1))</f>
        <v>4</v>
      </c>
      <c r="AG42" s="75">
        <f>IF(R42=0," ",R42)</f>
        <v>0.3666666666875954</v>
      </c>
      <c r="AH42" s="5">
        <f>IF(V41=0," ",RANK(AG42,AG$12:AG$80,1))</f>
        <v>6</v>
      </c>
      <c r="AI42" s="126"/>
    </row>
    <row r="43" spans="1:36" ht="24" customHeight="1">
      <c r="A43" s="3"/>
      <c r="B43" s="118">
        <f>IF('Barmouth-Caernarfon'!B44=0," ",IF('Barmouth-Caernarfon'!B44=" "," ",'Barmouth-Caernarfon'!B44))</f>
        <v>0</v>
      </c>
      <c r="C43" s="119">
        <f>'Barmouth-Caernarfon'!C44</f>
        <v>0</v>
      </c>
      <c r="D43" s="120">
        <f>IF('Barmouth-Caernarfon'!R44=0," ",'Barmouth-Caernarfon'!R44)</f>
        <v>0</v>
      </c>
      <c r="E43" s="53">
        <f>INT(E44)</f>
        <v>0</v>
      </c>
      <c r="F43" s="53">
        <f>INT((E44-E43)*24)</f>
        <v>0</v>
      </c>
      <c r="G43" s="54">
        <f>(((E44-E43)*24)-INT((E44-E43)*24))*60</f>
        <v>0</v>
      </c>
      <c r="H43" s="55">
        <f>INT(H44)</f>
        <v>0</v>
      </c>
      <c r="I43" s="55">
        <f>INT((H44-H43)*24)</f>
        <v>0</v>
      </c>
      <c r="J43" s="56">
        <f>(((H44-H43)*24)-INT((H44-H43)*24))*60</f>
        <v>0</v>
      </c>
      <c r="K43" s="52"/>
      <c r="L43" s="57">
        <f>IF(K43=0," ",AD44)</f>
        <v>0</v>
      </c>
      <c r="M43" s="58">
        <f>IF(K43=0," ",AF44)</f>
        <v>0</v>
      </c>
      <c r="N43" s="121">
        <f>INT(N44)</f>
        <v>0</v>
      </c>
      <c r="O43" s="121">
        <f>INT((N44-N43)*24)</f>
        <v>0</v>
      </c>
      <c r="P43" s="122">
        <f>(((N44-N43)*24)-INT((N44-N43)*24))*60</f>
        <v>0</v>
      </c>
      <c r="Q43" s="52"/>
      <c r="R43" s="60">
        <f>INT(R44)</f>
        <v>0</v>
      </c>
      <c r="S43" s="60">
        <f>INT((R44-R43)*24)</f>
        <v>0</v>
      </c>
      <c r="T43" s="61">
        <f>(((R44-R43)*24)-INT((R44-R43)*24))*60</f>
        <v>0</v>
      </c>
      <c r="U43" s="123">
        <f>U44</f>
        <v>0</v>
      </c>
      <c r="V43" s="52"/>
      <c r="W43" s="124">
        <f>IF(V43=0," ",AH44)</f>
        <v>0</v>
      </c>
      <c r="X43" s="121">
        <f>INT(X44)</f>
        <v>0</v>
      </c>
      <c r="Y43" s="121">
        <f>INT((X44-X43)*24)</f>
        <v>0</v>
      </c>
      <c r="Z43" s="122">
        <f>(((X44-X43)*24)-INT((X44-X43)*24))*60</f>
        <v>0</v>
      </c>
      <c r="AA43" s="62"/>
      <c r="AB43" s="125">
        <f>IF(K43=0," ",IF('Whitehaven-Fort William'!K42=0,'Race Totals'!Z41," "))</f>
        <v>0</v>
      </c>
      <c r="AC43" s="5"/>
      <c r="AD43" s="5"/>
      <c r="AE43" s="5"/>
      <c r="AF43" s="5"/>
      <c r="AG43" s="5"/>
      <c r="AH43" s="5"/>
      <c r="AI43" s="126"/>
      <c r="AJ43" s="88"/>
    </row>
    <row r="44" spans="1:35" s="88" customFormat="1" ht="12" customHeight="1">
      <c r="A44" s="3"/>
      <c r="B44" s="129"/>
      <c r="C44" s="69"/>
      <c r="D44" s="69"/>
      <c r="E44" s="68">
        <f>IF(K43=0,0,K43-D43)</f>
        <v>0</v>
      </c>
      <c r="F44" s="69"/>
      <c r="G44" s="69"/>
      <c r="H44" s="69">
        <f>IF(E44*C43=0,0,E44*C43)</f>
        <v>0</v>
      </c>
      <c r="I44" s="69"/>
      <c r="J44" s="69"/>
      <c r="K44" s="69"/>
      <c r="L44" s="130">
        <f>E44</f>
        <v>0</v>
      </c>
      <c r="M44" s="72">
        <f>H44</f>
        <v>0</v>
      </c>
      <c r="N44" s="68">
        <f>IF(Q43=0,0,Q43-K43)</f>
        <v>0</v>
      </c>
      <c r="O44" s="69"/>
      <c r="P44" s="69"/>
      <c r="Q44" s="69"/>
      <c r="R44" s="68">
        <f>IF(V43=0,0,V43-Q43-U43)</f>
        <v>0</v>
      </c>
      <c r="S44" s="69"/>
      <c r="T44" s="69"/>
      <c r="U44" s="131">
        <f>IF(Q43=0,0,0.0034722222)</f>
        <v>0</v>
      </c>
      <c r="V44" s="69"/>
      <c r="W44" s="130">
        <f>R44</f>
        <v>0</v>
      </c>
      <c r="X44" s="68">
        <f>IF(AA43=0,0,AA43-V43)</f>
        <v>0</v>
      </c>
      <c r="Y44" s="69"/>
      <c r="Z44" s="69"/>
      <c r="AA44" s="132"/>
      <c r="AB44" s="133"/>
      <c r="AC44" s="75">
        <f>IF(E44=0," ",E44)</f>
        <v>0</v>
      </c>
      <c r="AD44" s="5">
        <f>IF(K43=0," ",RANK(AC44,AC$12:AC$80,1))</f>
        <v>0</v>
      </c>
      <c r="AE44" s="5">
        <f>IF(H44=0," ",H44)</f>
        <v>0</v>
      </c>
      <c r="AF44" s="5">
        <f>IF(K43=0," ",RANK(AE44,AE$12:AE$80,1))</f>
        <v>0</v>
      </c>
      <c r="AG44" s="75">
        <f>IF(R44=0," ",R44)</f>
        <v>0</v>
      </c>
      <c r="AH44" s="5">
        <f>IF(V43=0," ",RANK(AG44,AG$12:AG$80,1))</f>
        <v>0</v>
      </c>
      <c r="AI44" s="126"/>
    </row>
    <row r="45" spans="1:36" ht="24" customHeight="1">
      <c r="A45" s="3"/>
      <c r="B45" s="118">
        <f>IF('Barmouth-Caernarfon'!B46=0," ",IF('Barmouth-Caernarfon'!B46=" "," ",'Barmouth-Caernarfon'!B46))</f>
        <v>0</v>
      </c>
      <c r="C45" s="119">
        <f>'Barmouth-Caernarfon'!C46</f>
        <v>0</v>
      </c>
      <c r="D45" s="120">
        <f>IF('Barmouth-Caernarfon'!R46=0," ",'Barmouth-Caernarfon'!R46)</f>
        <v>0</v>
      </c>
      <c r="E45" s="53">
        <f>INT(E46)</f>
        <v>0</v>
      </c>
      <c r="F45" s="53">
        <f>INT((E46-E45)*24)</f>
        <v>0</v>
      </c>
      <c r="G45" s="54">
        <f>(((E46-E45)*24)-INT((E46-E45)*24))*60</f>
        <v>0</v>
      </c>
      <c r="H45" s="55">
        <f>INT(H46)</f>
        <v>0</v>
      </c>
      <c r="I45" s="55">
        <f>INT((H46-H45)*24)</f>
        <v>0</v>
      </c>
      <c r="J45" s="56">
        <f>(((H46-H45)*24)-INT((H46-H45)*24))*60</f>
        <v>0</v>
      </c>
      <c r="K45" s="52"/>
      <c r="L45" s="57">
        <f>IF(K45=0," ",AD46)</f>
        <v>0</v>
      </c>
      <c r="M45" s="58">
        <f>IF(K45=0," ",AF46)</f>
        <v>0</v>
      </c>
      <c r="N45" s="121">
        <f>INT(N46)</f>
        <v>0</v>
      </c>
      <c r="O45" s="121">
        <f>INT((N46-N45)*24)</f>
        <v>0</v>
      </c>
      <c r="P45" s="122">
        <f>(((N46-N45)*24)-INT((N46-N45)*24))*60</f>
        <v>0</v>
      </c>
      <c r="Q45" s="52"/>
      <c r="R45" s="60">
        <f>INT(R46)</f>
        <v>0</v>
      </c>
      <c r="S45" s="60">
        <f>INT((R46-R45)*24)</f>
        <v>0</v>
      </c>
      <c r="T45" s="61">
        <f>(((R46-R45)*24)-INT((R46-R45)*24))*60</f>
        <v>0</v>
      </c>
      <c r="U45" s="123">
        <f>U46</f>
        <v>0</v>
      </c>
      <c r="V45" s="52"/>
      <c r="W45" s="124">
        <f>IF(V45=0," ",AH46)</f>
        <v>0</v>
      </c>
      <c r="X45" s="121">
        <f>INT(X46)</f>
        <v>0</v>
      </c>
      <c r="Y45" s="121">
        <f>INT((X46-X45)*24)</f>
        <v>0</v>
      </c>
      <c r="Z45" s="122">
        <f>(((X46-X45)*24)-INT((X46-X45)*24))*60</f>
        <v>0</v>
      </c>
      <c r="AA45" s="62"/>
      <c r="AB45" s="125">
        <f>IF(K45=0," ",IF('Whitehaven-Fort William'!K44=0,'Race Totals'!Z43," "))</f>
        <v>0</v>
      </c>
      <c r="AC45" s="5"/>
      <c r="AD45" s="5"/>
      <c r="AE45" s="5"/>
      <c r="AF45" s="5"/>
      <c r="AG45" s="5"/>
      <c r="AH45" s="5"/>
      <c r="AI45" s="126"/>
      <c r="AJ45" s="88"/>
    </row>
    <row r="46" spans="1:35" s="88" customFormat="1" ht="12" customHeight="1">
      <c r="A46" s="3"/>
      <c r="B46" s="129"/>
      <c r="C46" s="69"/>
      <c r="D46" s="69"/>
      <c r="E46" s="68">
        <f>IF(K45=0,0,K45-D45)</f>
        <v>0</v>
      </c>
      <c r="F46" s="69"/>
      <c r="G46" s="69"/>
      <c r="H46" s="69">
        <f>IF(E46*C45=0,0,E46*C45)</f>
        <v>0</v>
      </c>
      <c r="I46" s="69"/>
      <c r="J46" s="69"/>
      <c r="K46" s="69"/>
      <c r="L46" s="130">
        <f>E46</f>
        <v>0</v>
      </c>
      <c r="M46" s="72">
        <f>H46</f>
        <v>0</v>
      </c>
      <c r="N46" s="68">
        <f>IF(Q45=0,0,Q45-K45)</f>
        <v>0</v>
      </c>
      <c r="O46" s="69"/>
      <c r="P46" s="69"/>
      <c r="Q46" s="69"/>
      <c r="R46" s="68">
        <f>IF(V45=0,0,V45-Q45-U45)</f>
        <v>0</v>
      </c>
      <c r="S46" s="69"/>
      <c r="T46" s="69"/>
      <c r="U46" s="131">
        <f>IF(Q45=0,0,0.0034722222)</f>
        <v>0</v>
      </c>
      <c r="V46" s="69"/>
      <c r="W46" s="130">
        <f>R46</f>
        <v>0</v>
      </c>
      <c r="X46" s="68">
        <f>IF(AA45=0,0,AA45-V45)</f>
        <v>0</v>
      </c>
      <c r="Y46" s="69"/>
      <c r="Z46" s="69"/>
      <c r="AA46" s="132"/>
      <c r="AB46" s="133"/>
      <c r="AC46" s="75">
        <f>IF(E46=0," ",E46)</f>
        <v>0</v>
      </c>
      <c r="AD46" s="5">
        <f>IF(K45=0," ",RANK(AC46,AC$12:AC$80,1))</f>
        <v>0</v>
      </c>
      <c r="AE46" s="5">
        <f>IF(H46=0," ",H46)</f>
        <v>0</v>
      </c>
      <c r="AF46" s="5">
        <f>IF(K45=0," ",RANK(AE46,AE$12:AE$80,1))</f>
        <v>0</v>
      </c>
      <c r="AG46" s="75">
        <f>IF(R46=0," ",R46)</f>
        <v>0</v>
      </c>
      <c r="AH46" s="5">
        <f>IF(V45=0," ",RANK(AG46,AG$12:AG$80,1))</f>
        <v>0</v>
      </c>
      <c r="AI46" s="126"/>
    </row>
    <row r="47" spans="1:36" ht="24" customHeight="1">
      <c r="A47" s="3"/>
      <c r="B47" s="118">
        <f>IF('Barmouth-Caernarfon'!B48=0," ",IF('Barmouth-Caernarfon'!B48=" "," ",'Barmouth-Caernarfon'!B48))</f>
        <v>0</v>
      </c>
      <c r="C47" s="119">
        <f>'Barmouth-Caernarfon'!C48</f>
        <v>0</v>
      </c>
      <c r="D47" s="120">
        <f>IF('Barmouth-Caernarfon'!R48=0," ",'Barmouth-Caernarfon'!R48)</f>
        <v>0</v>
      </c>
      <c r="E47" s="53">
        <f>INT(E48)</f>
        <v>0</v>
      </c>
      <c r="F47" s="53">
        <f>INT((E48-E47)*24)</f>
        <v>0</v>
      </c>
      <c r="G47" s="54">
        <f>(((E48-E47)*24)-INT((E48-E47)*24))*60</f>
        <v>0</v>
      </c>
      <c r="H47" s="55">
        <f>INT(H48)</f>
        <v>0</v>
      </c>
      <c r="I47" s="55">
        <f>INT((H48-H47)*24)</f>
        <v>0</v>
      </c>
      <c r="J47" s="56">
        <f>(((H48-H47)*24)-INT((H48-H47)*24))*60</f>
        <v>0</v>
      </c>
      <c r="K47" s="52"/>
      <c r="L47" s="57">
        <f>IF(K47=0," ",AD48)</f>
        <v>0</v>
      </c>
      <c r="M47" s="58">
        <f>IF(K47=0," ",AF48)</f>
        <v>0</v>
      </c>
      <c r="N47" s="121">
        <f>INT(N48)</f>
        <v>0</v>
      </c>
      <c r="O47" s="121">
        <f>INT((N48-N47)*24)</f>
        <v>0</v>
      </c>
      <c r="P47" s="122">
        <f>(((N48-N47)*24)-INT((N48-N47)*24))*60</f>
        <v>0</v>
      </c>
      <c r="Q47" s="52"/>
      <c r="R47" s="60">
        <f>INT(R48)</f>
        <v>0</v>
      </c>
      <c r="S47" s="60">
        <f>INT((R48-R47)*24)</f>
        <v>0</v>
      </c>
      <c r="T47" s="61">
        <f>(((R48-R47)*24)-INT((R48-R47)*24))*60</f>
        <v>0</v>
      </c>
      <c r="U47" s="123">
        <f>U48</f>
        <v>0</v>
      </c>
      <c r="V47" s="52"/>
      <c r="W47" s="124">
        <f>IF(V47=0," ",AH48)</f>
        <v>0</v>
      </c>
      <c r="X47" s="121">
        <f>INT(X48)</f>
        <v>0</v>
      </c>
      <c r="Y47" s="121">
        <f>INT((X48-X47)*24)</f>
        <v>0</v>
      </c>
      <c r="Z47" s="122">
        <f>(((X48-X47)*24)-INT((X48-X47)*24))*60</f>
        <v>0</v>
      </c>
      <c r="AA47" s="62"/>
      <c r="AB47" s="125">
        <f>IF(K47=0," ",IF('Whitehaven-Fort William'!K46=0,'Race Totals'!Z45," "))</f>
        <v>0</v>
      </c>
      <c r="AC47" s="5"/>
      <c r="AD47" s="5"/>
      <c r="AE47" s="5"/>
      <c r="AF47" s="5"/>
      <c r="AG47" s="5"/>
      <c r="AH47" s="5"/>
      <c r="AI47" s="126"/>
      <c r="AJ47" s="88"/>
    </row>
    <row r="48" spans="1:35" s="88" customFormat="1" ht="12.75" customHeight="1">
      <c r="A48" s="3"/>
      <c r="B48" s="129"/>
      <c r="C48" s="69"/>
      <c r="D48" s="69"/>
      <c r="E48" s="68">
        <f>IF(K47=0,0,K47-D47)</f>
        <v>0</v>
      </c>
      <c r="F48" s="69"/>
      <c r="G48" s="69"/>
      <c r="H48" s="69">
        <f>IF(E48*C47=0,0,E48*C47)</f>
        <v>0</v>
      </c>
      <c r="I48" s="69"/>
      <c r="J48" s="69"/>
      <c r="K48" s="69"/>
      <c r="L48" s="130">
        <f>E48</f>
        <v>0</v>
      </c>
      <c r="M48" s="72">
        <f>H48</f>
        <v>0</v>
      </c>
      <c r="N48" s="68">
        <f>IF(Q47=0,0,Q47-K47)</f>
        <v>0</v>
      </c>
      <c r="O48" s="69"/>
      <c r="P48" s="69"/>
      <c r="Q48" s="69"/>
      <c r="R48" s="68">
        <f>IF(V47=0,0,V47-Q47-U47)</f>
        <v>0</v>
      </c>
      <c r="S48" s="69"/>
      <c r="T48" s="69"/>
      <c r="U48" s="131">
        <f>IF(Q47=0,0,0.0034722222)</f>
        <v>0</v>
      </c>
      <c r="V48" s="69"/>
      <c r="W48" s="130">
        <f>R48</f>
        <v>0</v>
      </c>
      <c r="X48" s="68">
        <f>IF(AA47=0,0,AA47-V47)</f>
        <v>0</v>
      </c>
      <c r="Y48" s="69"/>
      <c r="Z48" s="69"/>
      <c r="AA48" s="132"/>
      <c r="AB48" s="133"/>
      <c r="AC48" s="75">
        <f>IF(E48=0," ",E48)</f>
        <v>0</v>
      </c>
      <c r="AD48" s="5">
        <f>IF(K47=0," ",RANK(AC48,AC$12:AC$80,1))</f>
        <v>0</v>
      </c>
      <c r="AE48" s="5">
        <f>IF(H48=0," ",H48)</f>
        <v>0</v>
      </c>
      <c r="AF48" s="5">
        <f>IF(K47=0," ",RANK(AE48,AE$12:AE$80,1))</f>
        <v>0</v>
      </c>
      <c r="AG48" s="75">
        <f>IF(R48=0," ",R48)</f>
        <v>0</v>
      </c>
      <c r="AH48" s="5">
        <f>IF(V47=0," ",RANK(AG48,AG$12:AG$80,1))</f>
        <v>0</v>
      </c>
      <c r="AI48" s="126"/>
    </row>
    <row r="49" spans="1:36" ht="24" customHeight="1">
      <c r="A49" s="3"/>
      <c r="B49" s="118">
        <f>IF('Barmouth-Caernarfon'!B50=0," ",IF('Barmouth-Caernarfon'!B50=" "," ",'Barmouth-Caernarfon'!B50))</f>
        <v>0</v>
      </c>
      <c r="C49" s="119">
        <f>'Barmouth-Caernarfon'!C50</f>
        <v>0</v>
      </c>
      <c r="D49" s="120">
        <f>IF('Barmouth-Caernarfon'!R50=0," ",'Barmouth-Caernarfon'!R50)</f>
        <v>0</v>
      </c>
      <c r="E49" s="53">
        <f>INT(E50)</f>
        <v>0</v>
      </c>
      <c r="F49" s="53">
        <f>INT((E50-E49)*24)</f>
        <v>0</v>
      </c>
      <c r="G49" s="54">
        <f>(((E50-E49)*24)-INT((E50-E49)*24))*60</f>
        <v>0</v>
      </c>
      <c r="H49" s="55">
        <f>INT(H50)</f>
        <v>0</v>
      </c>
      <c r="I49" s="55">
        <f>INT((H50-H49)*24)</f>
        <v>0</v>
      </c>
      <c r="J49" s="56">
        <f>(((H50-H49)*24)-INT((H50-H49)*24))*60</f>
        <v>0</v>
      </c>
      <c r="K49" s="52"/>
      <c r="L49" s="57">
        <f>IF(K49=0," ",AD50)</f>
        <v>0</v>
      </c>
      <c r="M49" s="58">
        <f>IF(K49=0," ",AF50)</f>
        <v>0</v>
      </c>
      <c r="N49" s="121">
        <f>INT(N50)</f>
        <v>0</v>
      </c>
      <c r="O49" s="121">
        <f>INT((N50-N49)*24)</f>
        <v>0</v>
      </c>
      <c r="P49" s="122">
        <f>(((N50-N49)*24)-INT((N50-N49)*24))*60</f>
        <v>0</v>
      </c>
      <c r="Q49" s="52"/>
      <c r="R49" s="60">
        <f>INT(R50)</f>
        <v>0</v>
      </c>
      <c r="S49" s="60">
        <f>INT((R50-R49)*24)</f>
        <v>0</v>
      </c>
      <c r="T49" s="61">
        <f>(((R50-R49)*24)-INT((R50-R49)*24))*60</f>
        <v>0</v>
      </c>
      <c r="U49" s="123">
        <f>U50</f>
        <v>0</v>
      </c>
      <c r="V49" s="52"/>
      <c r="W49" s="124">
        <f>IF(V49=0," ",AH50)</f>
        <v>0</v>
      </c>
      <c r="X49" s="121">
        <f>INT(X50)</f>
        <v>0</v>
      </c>
      <c r="Y49" s="121">
        <f>INT((X50-X49)*24)</f>
        <v>0</v>
      </c>
      <c r="Z49" s="122">
        <f>(((X50-X49)*24)-INT((X50-X49)*24))*60</f>
        <v>0</v>
      </c>
      <c r="AA49" s="62"/>
      <c r="AB49" s="125">
        <f>IF(K49=0," ",IF('Whitehaven-Fort William'!K48=0,'Race Totals'!Z47," "))</f>
        <v>0</v>
      </c>
      <c r="AC49" s="5"/>
      <c r="AD49" s="5"/>
      <c r="AE49" s="5"/>
      <c r="AF49" s="5"/>
      <c r="AG49" s="5"/>
      <c r="AH49" s="5"/>
      <c r="AI49" s="126"/>
      <c r="AJ49" s="88"/>
    </row>
    <row r="50" spans="1:35" s="88" customFormat="1" ht="12.75" customHeight="1">
      <c r="A50" s="3"/>
      <c r="B50" s="129"/>
      <c r="C50" s="69"/>
      <c r="D50" s="69"/>
      <c r="E50" s="68">
        <f>IF(K49=0,0,K49-D49)</f>
        <v>0</v>
      </c>
      <c r="F50" s="69"/>
      <c r="G50" s="69"/>
      <c r="H50" s="69">
        <f>IF(E50*C49=0,0,E50*C49)</f>
        <v>0</v>
      </c>
      <c r="I50" s="69"/>
      <c r="J50" s="69"/>
      <c r="K50" s="69"/>
      <c r="L50" s="130">
        <f>E50</f>
        <v>0</v>
      </c>
      <c r="M50" s="72">
        <f>H50</f>
        <v>0</v>
      </c>
      <c r="N50" s="68">
        <f>IF(Q49=0,0,Q49-K49)</f>
        <v>0</v>
      </c>
      <c r="O50" s="69"/>
      <c r="P50" s="69"/>
      <c r="Q50" s="69"/>
      <c r="R50" s="68">
        <f>IF(V49=0,0,V49-Q49-U49)</f>
        <v>0</v>
      </c>
      <c r="S50" s="69"/>
      <c r="T50" s="69"/>
      <c r="U50" s="131">
        <f>IF(Q49=0,0,0.0034722222)</f>
        <v>0</v>
      </c>
      <c r="V50" s="69"/>
      <c r="W50" s="130">
        <f>R50</f>
        <v>0</v>
      </c>
      <c r="X50" s="68">
        <f>IF(AA49=0,0,AA49-V49)</f>
        <v>0</v>
      </c>
      <c r="Y50" s="69"/>
      <c r="Z50" s="69"/>
      <c r="AA50" s="132"/>
      <c r="AB50" s="133"/>
      <c r="AC50" s="75">
        <f>IF(E50=0," ",E50)</f>
        <v>0</v>
      </c>
      <c r="AD50" s="5">
        <f>IF(K49=0," ",RANK(AC50,AC$12:AC$80,1))</f>
        <v>0</v>
      </c>
      <c r="AE50" s="5">
        <f>IF(H50=0," ",H50)</f>
        <v>0</v>
      </c>
      <c r="AF50" s="5">
        <f>IF(K49=0," ",RANK(AE50,AE$12:AE$80,1))</f>
        <v>0</v>
      </c>
      <c r="AG50" s="75">
        <f>IF(R50=0," ",R50)</f>
        <v>0</v>
      </c>
      <c r="AH50" s="5">
        <f>IF(V49=0," ",RANK(AG50,AG$12:AG$80,1))</f>
        <v>0</v>
      </c>
      <c r="AI50" s="126"/>
    </row>
    <row r="51" spans="1:36" ht="22.5" customHeight="1">
      <c r="A51" s="3"/>
      <c r="B51" s="118">
        <f>IF('Barmouth-Caernarfon'!B52=0," ",IF('Barmouth-Caernarfon'!B52=" "," ",'Barmouth-Caernarfon'!B52))</f>
        <v>0</v>
      </c>
      <c r="C51" s="119">
        <f>'Barmouth-Caernarfon'!C52</f>
        <v>0</v>
      </c>
      <c r="D51" s="120">
        <f>IF('Barmouth-Caernarfon'!R52=0," ",'Barmouth-Caernarfon'!R52)</f>
        <v>0</v>
      </c>
      <c r="E51" s="53">
        <f>INT(E52)</f>
        <v>0</v>
      </c>
      <c r="F51" s="53">
        <f>INT((E52-E51)*24)</f>
        <v>0</v>
      </c>
      <c r="G51" s="54">
        <f>(((E52-E51)*24)-INT((E52-E51)*24))*60</f>
        <v>0</v>
      </c>
      <c r="H51" s="55">
        <f>INT(H52)</f>
        <v>0</v>
      </c>
      <c r="I51" s="55">
        <f>INT((H52-H51)*24)</f>
        <v>0</v>
      </c>
      <c r="J51" s="56">
        <f>(((H52-H51)*24)-INT((H52-H51)*24))*60</f>
        <v>0</v>
      </c>
      <c r="K51" s="52"/>
      <c r="L51" s="57">
        <f>IF(K51=0," ",AD52)</f>
        <v>0</v>
      </c>
      <c r="M51" s="58">
        <f>IF(K51=0," ",AF52)</f>
        <v>0</v>
      </c>
      <c r="N51" s="121">
        <f>INT(N52)</f>
        <v>0</v>
      </c>
      <c r="O51" s="121">
        <f>INT((N52-N51)*24)</f>
        <v>0</v>
      </c>
      <c r="P51" s="122">
        <f>(((N52-N51)*24)-INT((N52-N51)*24))*60</f>
        <v>0</v>
      </c>
      <c r="Q51" s="52"/>
      <c r="R51" s="60">
        <f>INT(R52)</f>
        <v>0</v>
      </c>
      <c r="S51" s="60">
        <f>INT((R52-R51)*24)</f>
        <v>0</v>
      </c>
      <c r="T51" s="61">
        <f>(((R52-R51)*24)-INT((R52-R51)*24))*60</f>
        <v>0</v>
      </c>
      <c r="U51" s="123">
        <f>U52</f>
        <v>0</v>
      </c>
      <c r="V51" s="52"/>
      <c r="W51" s="124">
        <f>IF(V51=0," ",AH52)</f>
        <v>0</v>
      </c>
      <c r="X51" s="121">
        <f>INT(X52)</f>
        <v>0</v>
      </c>
      <c r="Y51" s="121">
        <f>INT((X52-X51)*24)</f>
        <v>0</v>
      </c>
      <c r="Z51" s="122">
        <f>(((X52-X51)*24)-INT((X52-X51)*24))*60</f>
        <v>0</v>
      </c>
      <c r="AA51" s="62"/>
      <c r="AB51" s="125">
        <f>IF(K51=0," ",IF('Whitehaven-Fort William'!K50=0,'Race Totals'!Z49," "))</f>
        <v>0</v>
      </c>
      <c r="AC51" s="5"/>
      <c r="AD51" s="5"/>
      <c r="AE51" s="5"/>
      <c r="AF51" s="5"/>
      <c r="AG51" s="5"/>
      <c r="AH51" s="5"/>
      <c r="AI51" s="126"/>
      <c r="AJ51" s="88"/>
    </row>
    <row r="52" spans="1:35" s="88" customFormat="1" ht="12.75" customHeight="1">
      <c r="A52" s="3"/>
      <c r="B52" s="129"/>
      <c r="C52" s="69"/>
      <c r="D52" s="69"/>
      <c r="E52" s="68">
        <f>IF(K51=0,0,K51-D51)</f>
        <v>0</v>
      </c>
      <c r="F52" s="69"/>
      <c r="G52" s="69"/>
      <c r="H52" s="69">
        <f>IF(E52*C51=0,0,E52*C51)</f>
        <v>0</v>
      </c>
      <c r="I52" s="69"/>
      <c r="J52" s="69"/>
      <c r="K52" s="69"/>
      <c r="L52" s="130">
        <f>E52</f>
        <v>0</v>
      </c>
      <c r="M52" s="72">
        <f>H52</f>
        <v>0</v>
      </c>
      <c r="N52" s="68">
        <f>IF(Q51=0,0,Q51-K51)</f>
        <v>0</v>
      </c>
      <c r="O52" s="69"/>
      <c r="P52" s="69"/>
      <c r="Q52" s="69"/>
      <c r="R52" s="68">
        <f>IF(V51=0,0,V51-Q51-U51)</f>
        <v>0</v>
      </c>
      <c r="S52" s="69"/>
      <c r="T52" s="69"/>
      <c r="U52" s="131">
        <f>IF(Q51=0,0,0.0034722222)</f>
        <v>0</v>
      </c>
      <c r="V52" s="69"/>
      <c r="W52" s="130">
        <f>R52</f>
        <v>0</v>
      </c>
      <c r="X52" s="68">
        <f>IF(AA51=0,0,AA51-V51)</f>
        <v>0</v>
      </c>
      <c r="Y52" s="69"/>
      <c r="Z52" s="69"/>
      <c r="AA52" s="132"/>
      <c r="AB52" s="133"/>
      <c r="AC52" s="75">
        <f>IF(E52=0," ",E52)</f>
        <v>0</v>
      </c>
      <c r="AD52" s="5">
        <f>IF(K51=0," ",RANK(AC52,AC$12:AC$80,1))</f>
        <v>0</v>
      </c>
      <c r="AE52" s="5">
        <f>IF(H52=0," ",H52)</f>
        <v>0</v>
      </c>
      <c r="AF52" s="5">
        <f>IF(K51=0," ",RANK(AE52,AE$12:AE$80,1))</f>
        <v>0</v>
      </c>
      <c r="AG52" s="75">
        <f>IF(R52=0," ",R52)</f>
        <v>0</v>
      </c>
      <c r="AH52" s="5">
        <f>IF(V51=0," ",RANK(AG52,AG$12:AG$80,1))</f>
        <v>0</v>
      </c>
      <c r="AI52" s="126"/>
    </row>
    <row r="53" spans="1:36" ht="21.75" customHeight="1">
      <c r="A53" s="3"/>
      <c r="B53" s="118">
        <f>IF('Barmouth-Caernarfon'!B54=0," ",IF('Barmouth-Caernarfon'!B54=" "," ",'Barmouth-Caernarfon'!B54))</f>
        <v>0</v>
      </c>
      <c r="C53" s="119">
        <f>'Barmouth-Caernarfon'!C54</f>
        <v>0</v>
      </c>
      <c r="D53" s="120">
        <f>IF('Barmouth-Caernarfon'!R54=0," ",'Barmouth-Caernarfon'!R54)</f>
        <v>0</v>
      </c>
      <c r="E53" s="53">
        <f>INT(E54)</f>
        <v>0</v>
      </c>
      <c r="F53" s="53">
        <f>INT((E54-E53)*24)</f>
        <v>0</v>
      </c>
      <c r="G53" s="54">
        <f>(((E54-E53)*24)-INT((E54-E53)*24))*60</f>
        <v>0</v>
      </c>
      <c r="H53" s="55">
        <f>INT(H54)</f>
        <v>0</v>
      </c>
      <c r="I53" s="55">
        <f>INT((H54-H53)*24)</f>
        <v>0</v>
      </c>
      <c r="J53" s="56">
        <f>(((H54-H53)*24)-INT((H54-H53)*24))*60</f>
        <v>0</v>
      </c>
      <c r="K53" s="52"/>
      <c r="L53" s="57">
        <f>IF(K53=0," ",AD54)</f>
        <v>0</v>
      </c>
      <c r="M53" s="58">
        <f>IF(K53=0," ",AF54)</f>
        <v>0</v>
      </c>
      <c r="N53" s="121">
        <f>INT(N54)</f>
        <v>0</v>
      </c>
      <c r="O53" s="121">
        <f>INT((N54-N53)*24)</f>
        <v>0</v>
      </c>
      <c r="P53" s="122">
        <f>(((N54-N53)*24)-INT((N54-N53)*24))*60</f>
        <v>0</v>
      </c>
      <c r="Q53" s="52"/>
      <c r="R53" s="60">
        <f>INT(R54)</f>
        <v>0</v>
      </c>
      <c r="S53" s="60">
        <f>INT((R54-R53)*24)</f>
        <v>0</v>
      </c>
      <c r="T53" s="61">
        <f>(((R54-R53)*24)-INT((R54-R53)*24))*60</f>
        <v>0</v>
      </c>
      <c r="U53" s="123">
        <f>U54</f>
        <v>0</v>
      </c>
      <c r="V53" s="52"/>
      <c r="W53" s="124">
        <f>IF(V53=0," ",AH54)</f>
        <v>0</v>
      </c>
      <c r="X53" s="121">
        <f>INT(X54)</f>
        <v>0</v>
      </c>
      <c r="Y53" s="121">
        <f>INT((X54-X53)*24)</f>
        <v>0</v>
      </c>
      <c r="Z53" s="122">
        <f>(((X54-X53)*24)-INT((X54-X53)*24))*60</f>
        <v>0</v>
      </c>
      <c r="AA53" s="62"/>
      <c r="AB53" s="125">
        <f>IF(K53=0," ",IF('Whitehaven-Fort William'!K52=0,'Race Totals'!Z51," "))</f>
        <v>0</v>
      </c>
      <c r="AC53" s="5"/>
      <c r="AD53" s="5"/>
      <c r="AE53" s="5"/>
      <c r="AF53" s="5"/>
      <c r="AG53" s="5"/>
      <c r="AH53" s="5"/>
      <c r="AI53" s="126"/>
      <c r="AJ53" s="88"/>
    </row>
    <row r="54" spans="1:35" s="88" customFormat="1" ht="12.75" customHeight="1">
      <c r="A54" s="3"/>
      <c r="B54" s="129"/>
      <c r="C54" s="69"/>
      <c r="D54" s="69"/>
      <c r="E54" s="68">
        <f>IF(K53=0,0,K53-D53)</f>
        <v>0</v>
      </c>
      <c r="F54" s="69"/>
      <c r="G54" s="69"/>
      <c r="H54" s="69">
        <f>IF(E54*C53=0,0,E54*C53)</f>
        <v>0</v>
      </c>
      <c r="I54" s="69"/>
      <c r="J54" s="69"/>
      <c r="K54" s="69"/>
      <c r="L54" s="130">
        <f>E54</f>
        <v>0</v>
      </c>
      <c r="M54" s="72">
        <f>H54</f>
        <v>0</v>
      </c>
      <c r="N54" s="68">
        <f>IF(Q53=0,0,Q53-K53)</f>
        <v>0</v>
      </c>
      <c r="O54" s="69"/>
      <c r="P54" s="69"/>
      <c r="Q54" s="69"/>
      <c r="R54" s="68">
        <f>IF(V53=0,0,V53-Q53-U53)</f>
        <v>0</v>
      </c>
      <c r="S54" s="69"/>
      <c r="T54" s="69"/>
      <c r="U54" s="131">
        <f>IF(Q53=0,0,0.0034722222)</f>
        <v>0</v>
      </c>
      <c r="V54" s="69"/>
      <c r="W54" s="130">
        <f>R54</f>
        <v>0</v>
      </c>
      <c r="X54" s="68">
        <f>IF(AA53=0,0,AA53-V53)</f>
        <v>0</v>
      </c>
      <c r="Y54" s="69"/>
      <c r="Z54" s="69"/>
      <c r="AA54" s="132"/>
      <c r="AB54" s="133"/>
      <c r="AC54" s="75">
        <f>IF(E54=0," ",E54)</f>
        <v>0</v>
      </c>
      <c r="AD54" s="5">
        <f>IF(K53=0," ",RANK(AC54,AC$12:AC$80,1))</f>
        <v>0</v>
      </c>
      <c r="AE54" s="5">
        <f>IF(H54=0," ",H54)</f>
        <v>0</v>
      </c>
      <c r="AF54" s="5">
        <f>IF(K53=0," ",RANK(AE54,AE$12:AE$80,1))</f>
        <v>0</v>
      </c>
      <c r="AG54" s="75">
        <f>IF(R54=0," ",R54)</f>
        <v>0</v>
      </c>
      <c r="AH54" s="5">
        <f>IF(V53=0," ",RANK(AG54,AG$12:AG$80,1))</f>
        <v>0</v>
      </c>
      <c r="AI54" s="126"/>
    </row>
    <row r="55" spans="1:36" ht="24" customHeight="1">
      <c r="A55" s="3"/>
      <c r="B55" s="118">
        <f>IF('Barmouth-Caernarfon'!B56=0," ",IF('Barmouth-Caernarfon'!B56=" "," ",'Barmouth-Caernarfon'!B56))</f>
        <v>0</v>
      </c>
      <c r="C55" s="119">
        <f>'Barmouth-Caernarfon'!C56</f>
        <v>0</v>
      </c>
      <c r="D55" s="120">
        <f>IF('Barmouth-Caernarfon'!R56=0," ",'Barmouth-Caernarfon'!R56)</f>
        <v>0</v>
      </c>
      <c r="E55" s="53">
        <f>INT(E56)</f>
        <v>0</v>
      </c>
      <c r="F55" s="53">
        <f>INT((E56-E55)*24)</f>
        <v>0</v>
      </c>
      <c r="G55" s="54">
        <f>(((E56-E55)*24)-INT((E56-E55)*24))*60</f>
        <v>0</v>
      </c>
      <c r="H55" s="55">
        <f>INT(H56)</f>
        <v>0</v>
      </c>
      <c r="I55" s="55">
        <f>INT((H56-H55)*24)</f>
        <v>0</v>
      </c>
      <c r="J55" s="56">
        <f>(((H56-H55)*24)-INT((H56-H55)*24))*60</f>
        <v>0</v>
      </c>
      <c r="K55" s="52"/>
      <c r="L55" s="57">
        <f>IF(K55=0," ",AD56)</f>
        <v>0</v>
      </c>
      <c r="M55" s="58">
        <f>IF(K55=0," ",AF56)</f>
        <v>0</v>
      </c>
      <c r="N55" s="121">
        <f>INT(N56)</f>
        <v>0</v>
      </c>
      <c r="O55" s="121">
        <f>INT((N56-N55)*24)</f>
        <v>0</v>
      </c>
      <c r="P55" s="122">
        <f>(((N56-N55)*24)-INT((N56-N55)*24))*60</f>
        <v>0</v>
      </c>
      <c r="Q55" s="52"/>
      <c r="R55" s="60">
        <f>INT(R56)</f>
        <v>0</v>
      </c>
      <c r="S55" s="60">
        <f>INT((R56-R55)*24)</f>
        <v>0</v>
      </c>
      <c r="T55" s="61">
        <f>(((R56-R55)*24)-INT((R56-R55)*24))*60</f>
        <v>0</v>
      </c>
      <c r="U55" s="123">
        <f>U56</f>
        <v>0</v>
      </c>
      <c r="V55" s="52"/>
      <c r="W55" s="124">
        <f>IF(V55=0," ",AH56)</f>
        <v>0</v>
      </c>
      <c r="X55" s="121">
        <f>INT(X56)</f>
        <v>0</v>
      </c>
      <c r="Y55" s="121">
        <f>INT((X56-X55)*24)</f>
        <v>0</v>
      </c>
      <c r="Z55" s="122">
        <f>(((X56-X55)*24)-INT((X56-X55)*24))*60</f>
        <v>0</v>
      </c>
      <c r="AA55" s="62"/>
      <c r="AB55" s="125">
        <f>IF(K55=0," ",IF('Whitehaven-Fort William'!K54=0,'Race Totals'!Z53," "))</f>
        <v>0</v>
      </c>
      <c r="AC55" s="5"/>
      <c r="AD55" s="5"/>
      <c r="AE55" s="5"/>
      <c r="AF55" s="5"/>
      <c r="AG55" s="5"/>
      <c r="AH55" s="5"/>
      <c r="AI55" s="126"/>
      <c r="AJ55" s="88"/>
    </row>
    <row r="56" spans="1:35" s="88" customFormat="1" ht="12.75" customHeight="1">
      <c r="A56" s="3"/>
      <c r="B56" s="129"/>
      <c r="C56" s="69"/>
      <c r="D56" s="69"/>
      <c r="E56" s="68">
        <f>IF(K55=0,0,K55-D55)</f>
        <v>0</v>
      </c>
      <c r="F56" s="69"/>
      <c r="G56" s="69"/>
      <c r="H56" s="69">
        <f>IF(E56*C55=0,0,E56*C55)</f>
        <v>0</v>
      </c>
      <c r="I56" s="69"/>
      <c r="J56" s="69"/>
      <c r="K56" s="69"/>
      <c r="L56" s="130">
        <f>E56</f>
        <v>0</v>
      </c>
      <c r="M56" s="72">
        <f>H56</f>
        <v>0</v>
      </c>
      <c r="N56" s="68">
        <f>IF(Q55=0,0,Q55-K55)</f>
        <v>0</v>
      </c>
      <c r="O56" s="69"/>
      <c r="P56" s="69"/>
      <c r="Q56" s="69"/>
      <c r="R56" s="68">
        <f>IF(V55=0,0,V55-Q55-U55)</f>
        <v>0</v>
      </c>
      <c r="S56" s="69"/>
      <c r="T56" s="69"/>
      <c r="U56" s="131">
        <f>IF(Q55=0,0,0.0034722222)</f>
        <v>0</v>
      </c>
      <c r="V56" s="69"/>
      <c r="W56" s="130">
        <f>R56</f>
        <v>0</v>
      </c>
      <c r="X56" s="68">
        <f>IF(AA55=0,0,AA55-V55)</f>
        <v>0</v>
      </c>
      <c r="Y56" s="69"/>
      <c r="Z56" s="69"/>
      <c r="AA56" s="132"/>
      <c r="AB56" s="133"/>
      <c r="AC56" s="75">
        <f>IF(E56=0," ",E56)</f>
        <v>0</v>
      </c>
      <c r="AD56" s="5">
        <f>IF(K55=0," ",RANK(AC56,AC$12:AC$80,1))</f>
        <v>0</v>
      </c>
      <c r="AE56" s="5">
        <f>IF(H56=0," ",H56)</f>
        <v>0</v>
      </c>
      <c r="AF56" s="5">
        <f>IF(K55=0," ",RANK(AE56,AE$12:AE$80,1))</f>
        <v>0</v>
      </c>
      <c r="AG56" s="75">
        <f>IF(R56=0," ",R56)</f>
        <v>0</v>
      </c>
      <c r="AH56" s="5">
        <f>IF(V55=0," ",RANK(AG56,AG$12:AG$80,1))</f>
        <v>0</v>
      </c>
      <c r="AI56" s="126"/>
    </row>
    <row r="57" spans="1:36" ht="24" customHeight="1">
      <c r="A57" s="3"/>
      <c r="B57" s="118">
        <f>IF('Barmouth-Caernarfon'!B58=0," ",IF('Barmouth-Caernarfon'!B58=" "," ",'Barmouth-Caernarfon'!B58))</f>
        <v>0</v>
      </c>
      <c r="C57" s="119">
        <f>'Barmouth-Caernarfon'!C58</f>
        <v>0</v>
      </c>
      <c r="D57" s="120">
        <f>IF('Barmouth-Caernarfon'!R58=0," ",'Barmouth-Caernarfon'!R58)</f>
        <v>0</v>
      </c>
      <c r="E57" s="53">
        <f>INT(E58)</f>
        <v>0</v>
      </c>
      <c r="F57" s="53">
        <f>INT((E58-E57)*24)</f>
        <v>0</v>
      </c>
      <c r="G57" s="54">
        <f>(((E58-E57)*24)-INT((E58-E57)*24))*60</f>
        <v>0</v>
      </c>
      <c r="H57" s="55">
        <f>INT(H58)</f>
        <v>0</v>
      </c>
      <c r="I57" s="55">
        <f>INT((H58-H57)*24)</f>
        <v>0</v>
      </c>
      <c r="J57" s="56">
        <f>(((H58-H57)*24)-INT((H58-H57)*24))*60</f>
        <v>0</v>
      </c>
      <c r="K57" s="52"/>
      <c r="L57" s="57">
        <f>IF(K57=0," ",AD58)</f>
        <v>0</v>
      </c>
      <c r="M57" s="58">
        <f>IF(K57=0," ",AF58)</f>
        <v>0</v>
      </c>
      <c r="N57" s="121">
        <f>INT(N58)</f>
        <v>0</v>
      </c>
      <c r="O57" s="121">
        <f>INT((N58-N57)*24)</f>
        <v>0</v>
      </c>
      <c r="P57" s="122">
        <f>(((N58-N57)*24)-INT((N58-N57)*24))*60</f>
        <v>0</v>
      </c>
      <c r="Q57" s="52"/>
      <c r="R57" s="60">
        <f>INT(R58)</f>
        <v>0</v>
      </c>
      <c r="S57" s="60">
        <f>INT((R58-R57)*24)</f>
        <v>0</v>
      </c>
      <c r="T57" s="61">
        <f>(((R58-R57)*24)-INT((R58-R57)*24))*60</f>
        <v>0</v>
      </c>
      <c r="U57" s="123">
        <f>U58</f>
        <v>0</v>
      </c>
      <c r="V57" s="52"/>
      <c r="W57" s="124">
        <f>IF(V57=0," ",AH58)</f>
        <v>0</v>
      </c>
      <c r="X57" s="121">
        <f>INT(X58)</f>
        <v>0</v>
      </c>
      <c r="Y57" s="121">
        <f>INT((X58-X57)*24)</f>
        <v>0</v>
      </c>
      <c r="Z57" s="122">
        <f>(((X58-X57)*24)-INT((X58-X57)*24))*60</f>
        <v>0</v>
      </c>
      <c r="AA57" s="62"/>
      <c r="AB57" s="125">
        <f>IF(K57=0," ",IF('Whitehaven-Fort William'!K56=0,'Race Totals'!Z55," "))</f>
        <v>0</v>
      </c>
      <c r="AC57" s="5"/>
      <c r="AD57" s="5"/>
      <c r="AE57" s="5"/>
      <c r="AF57" s="5"/>
      <c r="AG57" s="5"/>
      <c r="AH57" s="5"/>
      <c r="AI57" s="126"/>
      <c r="AJ57" s="88"/>
    </row>
    <row r="58" spans="1:35" s="88" customFormat="1" ht="12.75" customHeight="1">
      <c r="A58" s="3"/>
      <c r="B58" s="129"/>
      <c r="C58" s="69"/>
      <c r="D58" s="69"/>
      <c r="E58" s="68">
        <f>IF(K57=0,0,K57-D57)</f>
        <v>0</v>
      </c>
      <c r="F58" s="69"/>
      <c r="G58" s="69"/>
      <c r="H58" s="69">
        <f>IF(E58*C57=0,0,E58*C57)</f>
        <v>0</v>
      </c>
      <c r="I58" s="69"/>
      <c r="J58" s="69"/>
      <c r="K58" s="69"/>
      <c r="L58" s="130">
        <f>E58</f>
        <v>0</v>
      </c>
      <c r="M58" s="72">
        <f>H58</f>
        <v>0</v>
      </c>
      <c r="N58" s="68">
        <f>IF(Q57=0,0,Q57-K57)</f>
        <v>0</v>
      </c>
      <c r="O58" s="69"/>
      <c r="P58" s="69"/>
      <c r="Q58" s="69"/>
      <c r="R58" s="68">
        <f>IF(V57=0,0,V57-Q57-U57)</f>
        <v>0</v>
      </c>
      <c r="S58" s="69"/>
      <c r="T58" s="69"/>
      <c r="U58" s="131">
        <f>IF(Q57=0,0,0.0034722222)</f>
        <v>0</v>
      </c>
      <c r="V58" s="69"/>
      <c r="W58" s="130">
        <f>R58</f>
        <v>0</v>
      </c>
      <c r="X58" s="68">
        <f>IF(AA57=0,0,AA57-V57)</f>
        <v>0</v>
      </c>
      <c r="Y58" s="69"/>
      <c r="Z58" s="69"/>
      <c r="AA58" s="132"/>
      <c r="AB58" s="133"/>
      <c r="AC58" s="75">
        <f>IF(E58=0," ",E58)</f>
        <v>0</v>
      </c>
      <c r="AD58" s="5">
        <f>IF(K57=0," ",RANK(AC58,AC$12:AC$80,1))</f>
        <v>0</v>
      </c>
      <c r="AE58" s="5">
        <f>IF(H58=0," ",H58)</f>
        <v>0</v>
      </c>
      <c r="AF58" s="5">
        <f>IF(K57=0," ",RANK(AE58,AE$12:AE$80,1))</f>
        <v>0</v>
      </c>
      <c r="AG58" s="75">
        <f>IF(R58=0," ",R58)</f>
        <v>0</v>
      </c>
      <c r="AH58" s="5">
        <f>IF(V57=0," ",RANK(AG58,AG$12:AG$80,1))</f>
        <v>0</v>
      </c>
      <c r="AI58" s="126"/>
    </row>
    <row r="59" spans="1:36" ht="24" customHeight="1">
      <c r="A59" s="3"/>
      <c r="B59" s="118">
        <f>IF('Barmouth-Caernarfon'!B60=0," ",IF('Barmouth-Caernarfon'!B60=" "," ",'Barmouth-Caernarfon'!B60))</f>
        <v>0</v>
      </c>
      <c r="C59" s="119">
        <f>'Barmouth-Caernarfon'!C60</f>
        <v>0</v>
      </c>
      <c r="D59" s="120">
        <f>IF('Barmouth-Caernarfon'!R60=0," ",'Barmouth-Caernarfon'!R60)</f>
        <v>0</v>
      </c>
      <c r="E59" s="53">
        <f>INT(E60)</f>
        <v>0</v>
      </c>
      <c r="F59" s="53">
        <f>INT((E60-E59)*24)</f>
        <v>0</v>
      </c>
      <c r="G59" s="54">
        <f>(((E60-E59)*24)-INT((E60-E59)*24))*60</f>
        <v>0</v>
      </c>
      <c r="H59" s="55">
        <f>INT(H60)</f>
        <v>0</v>
      </c>
      <c r="I59" s="55">
        <f>INT((H60-H59)*24)</f>
        <v>0</v>
      </c>
      <c r="J59" s="56">
        <f>(((H60-H59)*24)-INT((H60-H59)*24))*60</f>
        <v>0</v>
      </c>
      <c r="K59" s="52"/>
      <c r="L59" s="57">
        <f>IF(K59=0," ",AD60)</f>
        <v>0</v>
      </c>
      <c r="M59" s="58">
        <f>IF(K59=0," ",AF60)</f>
        <v>0</v>
      </c>
      <c r="N59" s="121">
        <f>INT(N60)</f>
        <v>0</v>
      </c>
      <c r="O59" s="121">
        <f>INT((N60-N59)*24)</f>
        <v>0</v>
      </c>
      <c r="P59" s="122">
        <f>(((N60-N59)*24)-INT((N60-N59)*24))*60</f>
        <v>0</v>
      </c>
      <c r="Q59" s="52"/>
      <c r="R59" s="60">
        <f>INT(R60)</f>
        <v>0</v>
      </c>
      <c r="S59" s="60">
        <f>INT((R60-R59)*24)</f>
        <v>0</v>
      </c>
      <c r="T59" s="61">
        <f>(((R60-R59)*24)-INT((R60-R59)*24))*60</f>
        <v>0</v>
      </c>
      <c r="U59" s="123">
        <f>U60</f>
        <v>0</v>
      </c>
      <c r="V59" s="52"/>
      <c r="W59" s="124">
        <f>IF(V59=0," ",AH60)</f>
        <v>0</v>
      </c>
      <c r="X59" s="121">
        <f>INT(X60)</f>
        <v>0</v>
      </c>
      <c r="Y59" s="121">
        <f>INT((X60-X59)*24)</f>
        <v>0</v>
      </c>
      <c r="Z59" s="122">
        <f>(((X60-X59)*24)-INT((X60-X59)*24))*60</f>
        <v>0</v>
      </c>
      <c r="AA59" s="62"/>
      <c r="AB59" s="125">
        <f>IF(K59=0," ",IF('Whitehaven-Fort William'!K58=0,'Race Totals'!Z57," "))</f>
        <v>0</v>
      </c>
      <c r="AC59" s="5"/>
      <c r="AD59" s="5"/>
      <c r="AE59" s="5"/>
      <c r="AF59" s="5"/>
      <c r="AG59" s="5"/>
      <c r="AH59" s="5"/>
      <c r="AI59" s="126"/>
      <c r="AJ59" s="88"/>
    </row>
    <row r="60" spans="1:35" s="88" customFormat="1" ht="12.75" customHeight="1">
      <c r="A60" s="3"/>
      <c r="B60" s="129"/>
      <c r="C60" s="69"/>
      <c r="D60" s="69"/>
      <c r="E60" s="68">
        <f>IF(K59=0,0,K59-D59)</f>
        <v>0</v>
      </c>
      <c r="F60" s="69"/>
      <c r="G60" s="69"/>
      <c r="H60" s="69">
        <f>IF(E60*C59=0,0,E60*C59)</f>
        <v>0</v>
      </c>
      <c r="I60" s="69"/>
      <c r="J60" s="69"/>
      <c r="K60" s="69"/>
      <c r="L60" s="130">
        <f>E60</f>
        <v>0</v>
      </c>
      <c r="M60" s="72">
        <f>H60</f>
        <v>0</v>
      </c>
      <c r="N60" s="68">
        <f>IF(Q59=0,0,Q59-K59)</f>
        <v>0</v>
      </c>
      <c r="O60" s="69"/>
      <c r="P60" s="69"/>
      <c r="Q60" s="69"/>
      <c r="R60" s="68">
        <f>IF(V59=0,0,V59-Q59-U59)</f>
        <v>0</v>
      </c>
      <c r="S60" s="69"/>
      <c r="T60" s="69"/>
      <c r="U60" s="131">
        <f>IF(Q59=0,0,0.0034722222)</f>
        <v>0</v>
      </c>
      <c r="V60" s="69"/>
      <c r="W60" s="130">
        <f>R60</f>
        <v>0</v>
      </c>
      <c r="X60" s="68">
        <f>IF(AA59=0,0,AA59-V59)</f>
        <v>0</v>
      </c>
      <c r="Y60" s="69"/>
      <c r="Z60" s="69"/>
      <c r="AA60" s="132"/>
      <c r="AB60" s="133"/>
      <c r="AC60" s="75">
        <f>IF(E60=0," ",E60)</f>
        <v>0</v>
      </c>
      <c r="AD60" s="5">
        <f>IF(K59=0," ",RANK(AC60,AC$12:AC$80,1))</f>
        <v>0</v>
      </c>
      <c r="AE60" s="5">
        <f>IF(H60=0," ",H60)</f>
        <v>0</v>
      </c>
      <c r="AF60" s="5">
        <f>IF(K59=0," ",RANK(AE60,AE$12:AE$80,1))</f>
        <v>0</v>
      </c>
      <c r="AG60" s="75">
        <f>IF(R60=0," ",R60)</f>
        <v>0</v>
      </c>
      <c r="AH60" s="5">
        <f>IF(V59=0," ",RANK(AG60,AG$12:AG$80,1))</f>
        <v>0</v>
      </c>
      <c r="AI60" s="126"/>
    </row>
    <row r="61" spans="1:36" ht="24" customHeight="1">
      <c r="A61" s="3"/>
      <c r="B61" s="118">
        <f>IF('Barmouth-Caernarfon'!B62=0," ",IF('Barmouth-Caernarfon'!B62=" "," ",'Barmouth-Caernarfon'!B62))</f>
        <v>0</v>
      </c>
      <c r="C61" s="119">
        <f>'Barmouth-Caernarfon'!C62</f>
        <v>0</v>
      </c>
      <c r="D61" s="120">
        <f>IF('Barmouth-Caernarfon'!R62=0," ",'Barmouth-Caernarfon'!R62)</f>
        <v>0</v>
      </c>
      <c r="E61" s="53">
        <f>INT(E62)</f>
        <v>0</v>
      </c>
      <c r="F61" s="53">
        <f>INT((E62-E61)*24)</f>
        <v>0</v>
      </c>
      <c r="G61" s="54">
        <f>(((E62-E61)*24)-INT((E62-E61)*24))*60</f>
        <v>0</v>
      </c>
      <c r="H61" s="55">
        <f>INT(H62)</f>
        <v>0</v>
      </c>
      <c r="I61" s="55">
        <f>INT((H62-H61)*24)</f>
        <v>0</v>
      </c>
      <c r="J61" s="56">
        <f>(((H62-H61)*24)-INT((H62-H61)*24))*60</f>
        <v>0</v>
      </c>
      <c r="K61" s="52"/>
      <c r="L61" s="57">
        <f>IF(K61=0," ",AD62)</f>
        <v>0</v>
      </c>
      <c r="M61" s="58">
        <f>IF(K61=0," ",AF62)</f>
        <v>0</v>
      </c>
      <c r="N61" s="121">
        <f>INT(N62)</f>
        <v>0</v>
      </c>
      <c r="O61" s="121">
        <f>INT((N62-N61)*24)</f>
        <v>0</v>
      </c>
      <c r="P61" s="122">
        <f>(((N62-N61)*24)-INT((N62-N61)*24))*60</f>
        <v>0</v>
      </c>
      <c r="Q61" s="52"/>
      <c r="R61" s="60">
        <f>INT(R62)</f>
        <v>0</v>
      </c>
      <c r="S61" s="60">
        <f>INT((R62-R61)*24)</f>
        <v>0</v>
      </c>
      <c r="T61" s="61">
        <f>(((R62-R61)*24)-INT((R62-R61)*24))*60</f>
        <v>0</v>
      </c>
      <c r="U61" s="123">
        <f>U62</f>
        <v>0</v>
      </c>
      <c r="V61" s="52"/>
      <c r="W61" s="124">
        <f>IF(V61=0," ",AH62)</f>
        <v>0</v>
      </c>
      <c r="X61" s="121">
        <f>INT(X62)</f>
        <v>0</v>
      </c>
      <c r="Y61" s="121">
        <f>INT((X62-X61)*24)</f>
        <v>0</v>
      </c>
      <c r="Z61" s="122">
        <f>(((X62-X61)*24)-INT((X62-X61)*24))*60</f>
        <v>0</v>
      </c>
      <c r="AA61" s="62"/>
      <c r="AB61" s="125">
        <f>IF(K61=0," ",IF('Whitehaven-Fort William'!K60=0,'Race Totals'!Z59," "))</f>
        <v>0</v>
      </c>
      <c r="AC61" s="5"/>
      <c r="AD61" s="5"/>
      <c r="AE61" s="5"/>
      <c r="AF61" s="5"/>
      <c r="AG61" s="5"/>
      <c r="AH61" s="5"/>
      <c r="AI61" s="126"/>
      <c r="AJ61" s="88"/>
    </row>
    <row r="62" spans="1:35" s="88" customFormat="1" ht="12.75" customHeight="1">
      <c r="A62" s="3"/>
      <c r="B62" s="129"/>
      <c r="C62" s="69"/>
      <c r="D62" s="69"/>
      <c r="E62" s="68">
        <f>IF(K61=0,0,K61-D61)</f>
        <v>0</v>
      </c>
      <c r="F62" s="69"/>
      <c r="G62" s="69"/>
      <c r="H62" s="69">
        <f>IF(E62*C61=0,0,E62*C61)</f>
        <v>0</v>
      </c>
      <c r="I62" s="69"/>
      <c r="J62" s="69"/>
      <c r="K62" s="69"/>
      <c r="L62" s="130">
        <f>E62</f>
        <v>0</v>
      </c>
      <c r="M62" s="72">
        <f>H62</f>
        <v>0</v>
      </c>
      <c r="N62" s="68">
        <f>IF(Q61=0,0,Q61-K61)</f>
        <v>0</v>
      </c>
      <c r="O62" s="69"/>
      <c r="P62" s="69"/>
      <c r="Q62" s="69"/>
      <c r="R62" s="68">
        <f>IF(V61=0,0,V61-Q61-U61)</f>
        <v>0</v>
      </c>
      <c r="S62" s="69"/>
      <c r="T62" s="69"/>
      <c r="U62" s="131">
        <f>IF(Q61=0,0,0.0034722222)</f>
        <v>0</v>
      </c>
      <c r="V62" s="69"/>
      <c r="W62" s="130">
        <f>R62</f>
        <v>0</v>
      </c>
      <c r="X62" s="68">
        <f>IF(AA61=0,0,AA61-V61)</f>
        <v>0</v>
      </c>
      <c r="Y62" s="69"/>
      <c r="Z62" s="69"/>
      <c r="AA62" s="132"/>
      <c r="AB62" s="133"/>
      <c r="AC62" s="75">
        <f>IF(E62=0," ",E62)</f>
        <v>0</v>
      </c>
      <c r="AD62" s="5">
        <f>IF(K61=0," ",RANK(AC62,AC$12:AC$80,1))</f>
        <v>0</v>
      </c>
      <c r="AE62" s="5">
        <f>IF(H62=0," ",H62)</f>
        <v>0</v>
      </c>
      <c r="AF62" s="5">
        <f>IF(K61=0," ",RANK(AE62,AE$12:AE$80,1))</f>
        <v>0</v>
      </c>
      <c r="AG62" s="75">
        <f>IF(R62=0," ",R62)</f>
        <v>0</v>
      </c>
      <c r="AH62" s="5">
        <f>IF(V61=0," ",RANK(AG62,AG$12:AG$80,1))</f>
        <v>0</v>
      </c>
      <c r="AI62" s="126"/>
    </row>
    <row r="63" spans="1:36" ht="24" customHeight="1">
      <c r="A63" s="3"/>
      <c r="B63" s="118">
        <f>IF('Barmouth-Caernarfon'!B64=0," ",IF('Barmouth-Caernarfon'!B64=" "," ",'Barmouth-Caernarfon'!B64))</f>
        <v>0</v>
      </c>
      <c r="C63" s="119">
        <f>'Barmouth-Caernarfon'!C64</f>
        <v>0</v>
      </c>
      <c r="D63" s="120">
        <f>IF('Barmouth-Caernarfon'!R64=0," ",'Barmouth-Caernarfon'!R64)</f>
        <v>0</v>
      </c>
      <c r="E63" s="53">
        <f>INT(E64)</f>
        <v>0</v>
      </c>
      <c r="F63" s="53">
        <f>INT((E64-E63)*24)</f>
        <v>0</v>
      </c>
      <c r="G63" s="54">
        <f>(((E64-E63)*24)-INT((E64-E63)*24))*60</f>
        <v>0</v>
      </c>
      <c r="H63" s="55">
        <f>INT(H64)</f>
        <v>0</v>
      </c>
      <c r="I63" s="55">
        <f>INT((H64-H63)*24)</f>
        <v>0</v>
      </c>
      <c r="J63" s="56">
        <f>(((H64-H63)*24)-INT((H64-H63)*24))*60</f>
        <v>0</v>
      </c>
      <c r="K63" s="52"/>
      <c r="L63" s="57">
        <f>IF(K63=0," ",AD64)</f>
        <v>0</v>
      </c>
      <c r="M63" s="58">
        <f>IF(K63=0," ",AF64)</f>
        <v>0</v>
      </c>
      <c r="N63" s="121">
        <f>INT(N64)</f>
        <v>0</v>
      </c>
      <c r="O63" s="121">
        <f>INT((N64-N63)*24)</f>
        <v>0</v>
      </c>
      <c r="P63" s="122">
        <f>(((N64-N63)*24)-INT((N64-N63)*24))*60</f>
        <v>0</v>
      </c>
      <c r="Q63" s="52"/>
      <c r="R63" s="60">
        <f>INT(R64)</f>
        <v>0</v>
      </c>
      <c r="S63" s="60">
        <f>INT((R64-R63)*24)</f>
        <v>0</v>
      </c>
      <c r="T63" s="61">
        <f>(((R64-R63)*24)-INT((R64-R63)*24))*60</f>
        <v>0</v>
      </c>
      <c r="U63" s="123">
        <f>U64</f>
        <v>0</v>
      </c>
      <c r="V63" s="52"/>
      <c r="W63" s="124">
        <f>IF(V63=0," ",AH64)</f>
        <v>0</v>
      </c>
      <c r="X63" s="121">
        <f>INT(X64)</f>
        <v>0</v>
      </c>
      <c r="Y63" s="121">
        <f>INT((X64-X63)*24)</f>
        <v>0</v>
      </c>
      <c r="Z63" s="122">
        <f>(((X64-X63)*24)-INT((X64-X63)*24))*60</f>
        <v>0</v>
      </c>
      <c r="AA63" s="62"/>
      <c r="AB63" s="125">
        <f>IF(K63=0," ",IF('Whitehaven-Fort William'!K62=0,'Race Totals'!Z61," "))</f>
        <v>0</v>
      </c>
      <c r="AC63" s="5"/>
      <c r="AD63" s="5"/>
      <c r="AE63" s="5"/>
      <c r="AF63" s="5"/>
      <c r="AG63" s="5"/>
      <c r="AH63" s="5"/>
      <c r="AI63" s="126"/>
      <c r="AJ63" s="88"/>
    </row>
    <row r="64" spans="1:35" s="88" customFormat="1" ht="12.75" customHeight="1">
      <c r="A64" s="3"/>
      <c r="B64" s="129"/>
      <c r="C64" s="69"/>
      <c r="D64" s="69"/>
      <c r="E64" s="68">
        <f>IF(K63=0,0,K63-D63)</f>
        <v>0</v>
      </c>
      <c r="F64" s="69"/>
      <c r="G64" s="69"/>
      <c r="H64" s="69">
        <f>IF(E64*C63=0,0,E64*C63)</f>
        <v>0</v>
      </c>
      <c r="I64" s="69"/>
      <c r="J64" s="69"/>
      <c r="K64" s="69"/>
      <c r="L64" s="130">
        <f>E64</f>
        <v>0</v>
      </c>
      <c r="M64" s="72">
        <f>H64</f>
        <v>0</v>
      </c>
      <c r="N64" s="68">
        <f>IF(Q63=0,0,Q63-K63)</f>
        <v>0</v>
      </c>
      <c r="O64" s="69"/>
      <c r="P64" s="69"/>
      <c r="Q64" s="69"/>
      <c r="R64" s="68">
        <f>IF(V63=0,0,V63-Q63-U63)</f>
        <v>0</v>
      </c>
      <c r="S64" s="69"/>
      <c r="T64" s="69"/>
      <c r="U64" s="131">
        <f>IF(Q63=0,0,0.0034722222)</f>
        <v>0</v>
      </c>
      <c r="V64" s="69"/>
      <c r="W64" s="130">
        <f>R64</f>
        <v>0</v>
      </c>
      <c r="X64" s="68">
        <f>IF(AA63=0,0,AA63-V63)</f>
        <v>0</v>
      </c>
      <c r="Y64" s="69"/>
      <c r="Z64" s="69"/>
      <c r="AA64" s="132"/>
      <c r="AB64" s="133"/>
      <c r="AC64" s="75">
        <f>IF(E64=0," ",E64)</f>
        <v>0</v>
      </c>
      <c r="AD64" s="5">
        <f>IF(K63=0," ",RANK(AC64,AC$12:AC$80,1))</f>
        <v>0</v>
      </c>
      <c r="AE64" s="5">
        <f>IF(H64=0," ",H64)</f>
        <v>0</v>
      </c>
      <c r="AF64" s="5">
        <f>IF(K63=0," ",RANK(AE64,AE$12:AE$80,1))</f>
        <v>0</v>
      </c>
      <c r="AG64" s="75">
        <f>IF(R64=0," ",R64)</f>
        <v>0</v>
      </c>
      <c r="AH64" s="5">
        <f>IF(V63=0," ",RANK(AG64,AG$12:AG$80,1))</f>
        <v>0</v>
      </c>
      <c r="AI64" s="126"/>
    </row>
    <row r="65" spans="1:36" ht="24" customHeight="1">
      <c r="A65" s="3"/>
      <c r="B65" s="118">
        <f>IF('Barmouth-Caernarfon'!B66=0," ",IF('Barmouth-Caernarfon'!B66=" "," ",'Barmouth-Caernarfon'!B66))</f>
        <v>0</v>
      </c>
      <c r="C65" s="119">
        <f>'Barmouth-Caernarfon'!C66</f>
        <v>0</v>
      </c>
      <c r="D65" s="120">
        <f>IF('Barmouth-Caernarfon'!R66=0," ",'Barmouth-Caernarfon'!R66)</f>
        <v>0</v>
      </c>
      <c r="E65" s="53">
        <f>INT(E66)</f>
        <v>0</v>
      </c>
      <c r="F65" s="53">
        <f>INT((E66-E65)*24)</f>
        <v>0</v>
      </c>
      <c r="G65" s="54">
        <f>(((E66-E65)*24)-INT((E66-E65)*24))*60</f>
        <v>0</v>
      </c>
      <c r="H65" s="55">
        <f>INT(H66)</f>
        <v>0</v>
      </c>
      <c r="I65" s="55">
        <f>INT((H66-H65)*24)</f>
        <v>0</v>
      </c>
      <c r="J65" s="56">
        <f>(((H66-H65)*24)-INT((H66-H65)*24))*60</f>
        <v>0</v>
      </c>
      <c r="K65" s="52"/>
      <c r="L65" s="57">
        <f>IF(K65=0," ",AD66)</f>
        <v>0</v>
      </c>
      <c r="M65" s="58">
        <f>IF(K65=0," ",AF66)</f>
        <v>0</v>
      </c>
      <c r="N65" s="121">
        <f>INT(N66)</f>
        <v>0</v>
      </c>
      <c r="O65" s="121">
        <f>INT((N66-N65)*24)</f>
        <v>0</v>
      </c>
      <c r="P65" s="122">
        <f>(((N66-N65)*24)-INT((N66-N65)*24))*60</f>
        <v>0</v>
      </c>
      <c r="Q65" s="52"/>
      <c r="R65" s="60">
        <f>INT(R66)</f>
        <v>0</v>
      </c>
      <c r="S65" s="60">
        <f>INT((R66-R65)*24)</f>
        <v>0</v>
      </c>
      <c r="T65" s="61">
        <f>(((R66-R65)*24)-INT((R66-R65)*24))*60</f>
        <v>0</v>
      </c>
      <c r="U65" s="123">
        <f>U66</f>
        <v>0</v>
      </c>
      <c r="V65" s="52"/>
      <c r="W65" s="124">
        <f>IF(V65=0," ",AH66)</f>
        <v>0</v>
      </c>
      <c r="X65" s="121">
        <f>INT(X66)</f>
        <v>0</v>
      </c>
      <c r="Y65" s="121">
        <f>INT((X66-X65)*24)</f>
        <v>0</v>
      </c>
      <c r="Z65" s="122">
        <f>(((X66-X65)*24)-INT((X66-X65)*24))*60</f>
        <v>0</v>
      </c>
      <c r="AA65" s="62"/>
      <c r="AB65" s="125">
        <f>IF(K65=0," ",IF('Whitehaven-Fort William'!K64=0,'Race Totals'!Z63," "))</f>
        <v>0</v>
      </c>
      <c r="AC65" s="5"/>
      <c r="AD65" s="5"/>
      <c r="AE65" s="5"/>
      <c r="AF65" s="5"/>
      <c r="AG65" s="5"/>
      <c r="AH65" s="5"/>
      <c r="AI65" s="126"/>
      <c r="AJ65" s="88"/>
    </row>
    <row r="66" spans="1:35" s="88" customFormat="1" ht="12.75" customHeight="1">
      <c r="A66" s="3"/>
      <c r="B66" s="129"/>
      <c r="C66" s="69"/>
      <c r="D66" s="69"/>
      <c r="E66" s="68">
        <f>IF(K65=0,0,K65-D65)</f>
        <v>0</v>
      </c>
      <c r="F66" s="69"/>
      <c r="G66" s="69"/>
      <c r="H66" s="69">
        <f>IF(E66*C65=0,0,E66*C65)</f>
        <v>0</v>
      </c>
      <c r="I66" s="69"/>
      <c r="J66" s="69"/>
      <c r="K66" s="69"/>
      <c r="L66" s="130">
        <f>E66</f>
        <v>0</v>
      </c>
      <c r="M66" s="72">
        <f>H66</f>
        <v>0</v>
      </c>
      <c r="N66" s="68">
        <f>IF(Q65=0,0,Q65-K65)</f>
        <v>0</v>
      </c>
      <c r="O66" s="69"/>
      <c r="P66" s="69"/>
      <c r="Q66" s="69"/>
      <c r="R66" s="68">
        <f>IF(V65=0,0,V65-Q65-U65)</f>
        <v>0</v>
      </c>
      <c r="S66" s="69"/>
      <c r="T66" s="69"/>
      <c r="U66" s="131">
        <f>IF(Q65=0,0,0.0034722222)</f>
        <v>0</v>
      </c>
      <c r="V66" s="69"/>
      <c r="W66" s="130">
        <f>R66</f>
        <v>0</v>
      </c>
      <c r="X66" s="68">
        <f>IF(AA65=0,0,AA65-V65)</f>
        <v>0</v>
      </c>
      <c r="Y66" s="69"/>
      <c r="Z66" s="69"/>
      <c r="AA66" s="132"/>
      <c r="AB66" s="133"/>
      <c r="AC66" s="75">
        <f>IF(E66=0," ",E66)</f>
        <v>0</v>
      </c>
      <c r="AD66" s="5">
        <f>IF(K65=0," ",RANK(AC66,AC$12:AC$80,1))</f>
        <v>0</v>
      </c>
      <c r="AE66" s="5">
        <f>IF(H66=0," ",H66)</f>
        <v>0</v>
      </c>
      <c r="AF66" s="5">
        <f>IF(K65=0," ",RANK(AE66,AE$12:AE$80,1))</f>
        <v>0</v>
      </c>
      <c r="AG66" s="75">
        <f>IF(R66=0," ",R66)</f>
        <v>0</v>
      </c>
      <c r="AH66" s="5">
        <f>IF(V65=0," ",RANK(AG66,AG$12:AG$80,1))</f>
        <v>0</v>
      </c>
      <c r="AI66" s="126"/>
    </row>
    <row r="67" spans="1:36" ht="24" customHeight="1">
      <c r="A67" s="3"/>
      <c r="B67" s="118">
        <f>IF('Barmouth-Caernarfon'!B68=0," ",IF('Barmouth-Caernarfon'!B68=" "," ",'Barmouth-Caernarfon'!B68))</f>
        <v>0</v>
      </c>
      <c r="C67" s="119">
        <f>'Barmouth-Caernarfon'!C68</f>
        <v>0</v>
      </c>
      <c r="D67" s="120">
        <f>IF('Barmouth-Caernarfon'!R68=0," ",'Barmouth-Caernarfon'!R68)</f>
        <v>0</v>
      </c>
      <c r="E67" s="53">
        <f>INT(E68)</f>
        <v>0</v>
      </c>
      <c r="F67" s="53">
        <f>INT((E68-E67)*24)</f>
        <v>0</v>
      </c>
      <c r="G67" s="54">
        <f>(((E68-E67)*24)-INT((E68-E67)*24))*60</f>
        <v>0</v>
      </c>
      <c r="H67" s="55">
        <f>INT(H68)</f>
        <v>0</v>
      </c>
      <c r="I67" s="55">
        <f>INT((H68-H67)*24)</f>
        <v>0</v>
      </c>
      <c r="J67" s="56">
        <f>(((H68-H67)*24)-INT((H68-H67)*24))*60</f>
        <v>0</v>
      </c>
      <c r="K67" s="52"/>
      <c r="L67" s="57">
        <f>IF(K67=0," ",AD68)</f>
        <v>0</v>
      </c>
      <c r="M67" s="58">
        <f>IF(K67=0," ",AF68)</f>
        <v>0</v>
      </c>
      <c r="N67" s="121">
        <f>INT(N68)</f>
        <v>0</v>
      </c>
      <c r="O67" s="121">
        <f>INT((N68-N67)*24)</f>
        <v>0</v>
      </c>
      <c r="P67" s="122">
        <f>(((N68-N67)*24)-INT((N68-N67)*24))*60</f>
        <v>0</v>
      </c>
      <c r="Q67" s="52"/>
      <c r="R67" s="60">
        <f>INT(R68)</f>
        <v>0</v>
      </c>
      <c r="S67" s="60">
        <f>INT((R68-R67)*24)</f>
        <v>0</v>
      </c>
      <c r="T67" s="61">
        <f>(((R68-R67)*24)-INT((R68-R67)*24))*60</f>
        <v>0</v>
      </c>
      <c r="U67" s="123">
        <f>U68</f>
        <v>0</v>
      </c>
      <c r="V67" s="52"/>
      <c r="W67" s="124">
        <f>IF(V67=0," ",AH68)</f>
        <v>0</v>
      </c>
      <c r="X67" s="121">
        <f>INT(X68)</f>
        <v>0</v>
      </c>
      <c r="Y67" s="121">
        <f>INT((X68-X67)*24)</f>
        <v>0</v>
      </c>
      <c r="Z67" s="122">
        <f>(((X68-X67)*24)-INT((X68-X67)*24))*60</f>
        <v>0</v>
      </c>
      <c r="AA67" s="62"/>
      <c r="AB67" s="125">
        <f>IF(K67=0," ",IF('Whitehaven-Fort William'!K66=0,'Race Totals'!Z65," "))</f>
        <v>0</v>
      </c>
      <c r="AC67" s="5"/>
      <c r="AD67" s="5"/>
      <c r="AE67" s="5"/>
      <c r="AF67" s="5"/>
      <c r="AG67" s="5"/>
      <c r="AH67" s="5"/>
      <c r="AI67" s="126"/>
      <c r="AJ67" s="88"/>
    </row>
    <row r="68" spans="1:35" s="88" customFormat="1" ht="12.75" customHeight="1">
      <c r="A68" s="3"/>
      <c r="B68" s="129"/>
      <c r="C68" s="69"/>
      <c r="D68" s="69"/>
      <c r="E68" s="68">
        <f>IF(K67=0,0,K67-D67)</f>
        <v>0</v>
      </c>
      <c r="F68" s="69"/>
      <c r="G68" s="69"/>
      <c r="H68" s="69">
        <f>IF(E68*C67=0,0,E68*C67)</f>
        <v>0</v>
      </c>
      <c r="I68" s="69"/>
      <c r="J68" s="69"/>
      <c r="K68" s="69"/>
      <c r="L68" s="130">
        <f>E68</f>
        <v>0</v>
      </c>
      <c r="M68" s="72">
        <f>H68</f>
        <v>0</v>
      </c>
      <c r="N68" s="68">
        <f>IF(Q67=0,0,Q67-K67)</f>
        <v>0</v>
      </c>
      <c r="O68" s="69"/>
      <c r="P68" s="69"/>
      <c r="Q68" s="69"/>
      <c r="R68" s="68">
        <f>IF(V67=0,0,V67-Q67-U67)</f>
        <v>0</v>
      </c>
      <c r="S68" s="69"/>
      <c r="T68" s="69"/>
      <c r="U68" s="131">
        <f>IF(Q67=0,0,0.0034722222)</f>
        <v>0</v>
      </c>
      <c r="V68" s="69"/>
      <c r="W68" s="130">
        <f>R68</f>
        <v>0</v>
      </c>
      <c r="X68" s="68">
        <f>IF(AA67=0,0,AA67-V67)</f>
        <v>0</v>
      </c>
      <c r="Y68" s="69"/>
      <c r="Z68" s="69"/>
      <c r="AA68" s="132"/>
      <c r="AB68" s="133"/>
      <c r="AC68" s="75">
        <f>IF(E68=0," ",E68)</f>
        <v>0</v>
      </c>
      <c r="AD68" s="5">
        <f>IF(K67=0," ",RANK(AC68,AC$12:AC$80,1))</f>
        <v>0</v>
      </c>
      <c r="AE68" s="5">
        <f>IF(H68=0," ",H68)</f>
        <v>0</v>
      </c>
      <c r="AF68" s="5">
        <f>IF(K67=0," ",RANK(AE68,AE$12:AE$80,1))</f>
        <v>0</v>
      </c>
      <c r="AG68" s="75">
        <f>IF(R68=0," ",R68)</f>
        <v>0</v>
      </c>
      <c r="AH68" s="5">
        <f>IF(V67=0," ",RANK(AG68,AG$12:AG$80,1))</f>
        <v>0</v>
      </c>
      <c r="AI68" s="126"/>
    </row>
    <row r="69" spans="1:36" ht="24" customHeight="1">
      <c r="A69" s="3"/>
      <c r="B69" s="118">
        <f>IF('Barmouth-Caernarfon'!B70=0," ",IF('Barmouth-Caernarfon'!B70=" "," ",'Barmouth-Caernarfon'!B70))</f>
        <v>0</v>
      </c>
      <c r="C69" s="119">
        <f>'Barmouth-Caernarfon'!C70</f>
        <v>0</v>
      </c>
      <c r="D69" s="120">
        <f>IF('Barmouth-Caernarfon'!R70=0," ",'Barmouth-Caernarfon'!R70)</f>
        <v>0</v>
      </c>
      <c r="E69" s="53">
        <f>INT(E70)</f>
        <v>0</v>
      </c>
      <c r="F69" s="53">
        <f>INT((E70-E69)*24)</f>
        <v>0</v>
      </c>
      <c r="G69" s="54">
        <f>(((E70-E69)*24)-INT((E70-E69)*24))*60</f>
        <v>0</v>
      </c>
      <c r="H69" s="55">
        <f>INT(H70)</f>
        <v>0</v>
      </c>
      <c r="I69" s="55">
        <f>INT((H70-H69)*24)</f>
        <v>0</v>
      </c>
      <c r="J69" s="56">
        <f>(((H70-H69)*24)-INT((H70-H69)*24))*60</f>
        <v>0</v>
      </c>
      <c r="K69" s="52"/>
      <c r="L69" s="57">
        <f>IF(K69=0," ",AD70)</f>
        <v>0</v>
      </c>
      <c r="M69" s="58">
        <f>IF(K69=0," ",AF70)</f>
        <v>0</v>
      </c>
      <c r="N69" s="121">
        <f>INT(N70)</f>
        <v>0</v>
      </c>
      <c r="O69" s="121">
        <f>INT((N70-N69)*24)</f>
        <v>0</v>
      </c>
      <c r="P69" s="122">
        <f>(((N70-N69)*24)-INT((N70-N69)*24))*60</f>
        <v>0</v>
      </c>
      <c r="Q69" s="52"/>
      <c r="R69" s="60">
        <f>INT(R70)</f>
        <v>0</v>
      </c>
      <c r="S69" s="60">
        <f>INT((R70-R69)*24)</f>
        <v>0</v>
      </c>
      <c r="T69" s="61">
        <f>(((R70-R69)*24)-INT((R70-R69)*24))*60</f>
        <v>0</v>
      </c>
      <c r="U69" s="123">
        <f>U70</f>
        <v>0</v>
      </c>
      <c r="V69" s="52"/>
      <c r="W69" s="124">
        <f>IF(V69=0," ",AH70)</f>
        <v>0</v>
      </c>
      <c r="X69" s="121">
        <f>INT(X70)</f>
        <v>0</v>
      </c>
      <c r="Y69" s="121">
        <f>INT((X70-X69)*24)</f>
        <v>0</v>
      </c>
      <c r="Z69" s="122">
        <f>(((X70-X69)*24)-INT((X70-X69)*24))*60</f>
        <v>0</v>
      </c>
      <c r="AA69" s="62"/>
      <c r="AB69" s="125">
        <f>IF(K69=0," ",IF('Whitehaven-Fort William'!K68=0,'Race Totals'!Z67," "))</f>
        <v>0</v>
      </c>
      <c r="AC69" s="5"/>
      <c r="AD69" s="5"/>
      <c r="AE69" s="5"/>
      <c r="AF69" s="5"/>
      <c r="AG69" s="5"/>
      <c r="AH69" s="5"/>
      <c r="AI69" s="126"/>
      <c r="AJ69" s="88"/>
    </row>
    <row r="70" spans="1:35" s="88" customFormat="1" ht="12.75" customHeight="1">
      <c r="A70" s="3"/>
      <c r="B70" s="129"/>
      <c r="C70" s="69"/>
      <c r="D70" s="69"/>
      <c r="E70" s="68">
        <f>IF(K69=0,0,K69-D69)</f>
        <v>0</v>
      </c>
      <c r="F70" s="69"/>
      <c r="G70" s="69"/>
      <c r="H70" s="69">
        <f>IF(E70*C69=0,0,E70*C69)</f>
        <v>0</v>
      </c>
      <c r="I70" s="69"/>
      <c r="J70" s="69"/>
      <c r="K70" s="69"/>
      <c r="L70" s="130">
        <f>E70</f>
        <v>0</v>
      </c>
      <c r="M70" s="72">
        <f>H70</f>
        <v>0</v>
      </c>
      <c r="N70" s="68">
        <f>IF(Q69=0,0,Q69-K69)</f>
        <v>0</v>
      </c>
      <c r="O70" s="69"/>
      <c r="P70" s="69"/>
      <c r="Q70" s="69"/>
      <c r="R70" s="68">
        <f>IF(V69=0,0,V69-Q69-U69)</f>
        <v>0</v>
      </c>
      <c r="S70" s="69"/>
      <c r="T70" s="69"/>
      <c r="U70" s="131">
        <f>IF(Q69=0,0,0.0034722222)</f>
        <v>0</v>
      </c>
      <c r="V70" s="69"/>
      <c r="W70" s="130">
        <f>R70</f>
        <v>0</v>
      </c>
      <c r="X70" s="68">
        <f>IF(AA69=0,0,AA69-V69)</f>
        <v>0</v>
      </c>
      <c r="Y70" s="69"/>
      <c r="Z70" s="69"/>
      <c r="AA70" s="132"/>
      <c r="AB70" s="133"/>
      <c r="AC70" s="75">
        <f>IF(E70=0," ",E70)</f>
        <v>0</v>
      </c>
      <c r="AD70" s="5">
        <f>IF(K69=0," ",RANK(AC70,AC$12:AC$80,1))</f>
        <v>0</v>
      </c>
      <c r="AE70" s="5">
        <f>IF(H70=0," ",H70)</f>
        <v>0</v>
      </c>
      <c r="AF70" s="5">
        <f>IF(K69=0," ",RANK(AE70,AE$12:AE$80,1))</f>
        <v>0</v>
      </c>
      <c r="AG70" s="75">
        <f>IF(R70=0," ",R70)</f>
        <v>0</v>
      </c>
      <c r="AH70" s="5">
        <f>IF(V69=0," ",RANK(AG70,AG$12:AG$80,1))</f>
        <v>0</v>
      </c>
      <c r="AI70" s="126"/>
    </row>
    <row r="71" spans="1:36" ht="24" customHeight="1">
      <c r="A71" s="3"/>
      <c r="B71" s="118">
        <f>IF('Barmouth-Caernarfon'!B72=0," ",IF('Barmouth-Caernarfon'!B72=" "," ",'Barmouth-Caernarfon'!B72))</f>
        <v>0</v>
      </c>
      <c r="C71" s="119">
        <f>'Barmouth-Caernarfon'!C72</f>
        <v>0</v>
      </c>
      <c r="D71" s="120">
        <f>IF('Barmouth-Caernarfon'!R72=0," ",'Barmouth-Caernarfon'!R72)</f>
        <v>0</v>
      </c>
      <c r="E71" s="53">
        <f>INT(E72)</f>
        <v>0</v>
      </c>
      <c r="F71" s="53">
        <f>INT((E72-E71)*24)</f>
        <v>0</v>
      </c>
      <c r="G71" s="54">
        <f>(((E72-E71)*24)-INT((E72-E71)*24))*60</f>
        <v>0</v>
      </c>
      <c r="H71" s="55">
        <f>INT(H72)</f>
        <v>0</v>
      </c>
      <c r="I71" s="55">
        <f>INT((H72-H71)*24)</f>
        <v>0</v>
      </c>
      <c r="J71" s="56">
        <f>(((H72-H71)*24)-INT((H72-H71)*24))*60</f>
        <v>0</v>
      </c>
      <c r="K71" s="52"/>
      <c r="L71" s="57">
        <f>IF(K71=0," ",AD72)</f>
        <v>0</v>
      </c>
      <c r="M71" s="58">
        <f>IF(K71=0," ",AF72)</f>
        <v>0</v>
      </c>
      <c r="N71" s="121">
        <f>INT(N72)</f>
        <v>0</v>
      </c>
      <c r="O71" s="121">
        <f>INT((N72-N71)*24)</f>
        <v>0</v>
      </c>
      <c r="P71" s="122">
        <f>(((N72-N71)*24)-INT((N72-N71)*24))*60</f>
        <v>0</v>
      </c>
      <c r="Q71" s="52"/>
      <c r="R71" s="60">
        <f>INT(R72)</f>
        <v>0</v>
      </c>
      <c r="S71" s="60">
        <f>INT((R72-R71)*24)</f>
        <v>0</v>
      </c>
      <c r="T71" s="61">
        <f>(((R72-R71)*24)-INT((R72-R71)*24))*60</f>
        <v>0</v>
      </c>
      <c r="U71" s="123">
        <f>U72</f>
        <v>0</v>
      </c>
      <c r="V71" s="52"/>
      <c r="W71" s="124">
        <f>IF(V71=0," ",AH72)</f>
        <v>0</v>
      </c>
      <c r="X71" s="121">
        <f>INT(X72)</f>
        <v>0</v>
      </c>
      <c r="Y71" s="121">
        <f>INT((X72-X71)*24)</f>
        <v>0</v>
      </c>
      <c r="Z71" s="122">
        <f>(((X72-X71)*24)-INT((X72-X71)*24))*60</f>
        <v>0</v>
      </c>
      <c r="AA71" s="62"/>
      <c r="AB71" s="125">
        <f>IF(K71=0," ",IF('Whitehaven-Fort William'!K70=0,'Race Totals'!Z69," "))</f>
        <v>0</v>
      </c>
      <c r="AC71" s="5"/>
      <c r="AD71" s="5"/>
      <c r="AE71" s="5"/>
      <c r="AF71" s="5"/>
      <c r="AG71" s="5"/>
      <c r="AH71" s="5"/>
      <c r="AI71" s="126"/>
      <c r="AJ71" s="88"/>
    </row>
    <row r="72" spans="1:35" s="88" customFormat="1" ht="12.75" customHeight="1">
      <c r="A72" s="3"/>
      <c r="B72" s="129"/>
      <c r="C72" s="69"/>
      <c r="D72" s="69"/>
      <c r="E72" s="68">
        <f>IF(K71=0,0,K71-D71)</f>
        <v>0</v>
      </c>
      <c r="F72" s="69"/>
      <c r="G72" s="69"/>
      <c r="H72" s="69">
        <f>IF(E72*C71=0,0,E72*C71)</f>
        <v>0</v>
      </c>
      <c r="I72" s="69"/>
      <c r="J72" s="69"/>
      <c r="K72" s="69"/>
      <c r="L72" s="130">
        <f>E72</f>
        <v>0</v>
      </c>
      <c r="M72" s="72">
        <f>H72</f>
        <v>0</v>
      </c>
      <c r="N72" s="68">
        <f>IF(Q71=0,0,Q71-K71)</f>
        <v>0</v>
      </c>
      <c r="O72" s="69"/>
      <c r="P72" s="69"/>
      <c r="Q72" s="69"/>
      <c r="R72" s="68">
        <f>IF(V71=0,0,V71-Q71-U71)</f>
        <v>0</v>
      </c>
      <c r="S72" s="69"/>
      <c r="T72" s="69"/>
      <c r="U72" s="131">
        <f>IF(Q71=0,0,0.0034722222)</f>
        <v>0</v>
      </c>
      <c r="V72" s="69"/>
      <c r="W72" s="130">
        <f>R72</f>
        <v>0</v>
      </c>
      <c r="X72" s="68">
        <f>IF(AA71=0,0,AA71-V71)</f>
        <v>0</v>
      </c>
      <c r="Y72" s="69"/>
      <c r="Z72" s="69"/>
      <c r="AA72" s="132"/>
      <c r="AB72" s="133"/>
      <c r="AC72" s="75">
        <f>IF(E72=0," ",E72)</f>
        <v>0</v>
      </c>
      <c r="AD72" s="5">
        <f>IF(K71=0," ",RANK(AC72,AC$12:AC$80,1))</f>
        <v>0</v>
      </c>
      <c r="AE72" s="5">
        <f>IF(H72=0," ",H72)</f>
        <v>0</v>
      </c>
      <c r="AF72" s="5">
        <f>IF(K71=0," ",RANK(AE72,AE$12:AE$80,1))</f>
        <v>0</v>
      </c>
      <c r="AG72" s="75">
        <f>IF(R72=0," ",R72)</f>
        <v>0</v>
      </c>
      <c r="AH72" s="5">
        <f>IF(V71=0," ",RANK(AG72,AG$12:AG$80,1))</f>
        <v>0</v>
      </c>
      <c r="AI72" s="126"/>
    </row>
    <row r="73" spans="1:36" ht="24" customHeight="1">
      <c r="A73" s="3"/>
      <c r="B73" s="118">
        <f>IF('Barmouth-Caernarfon'!B74=0," ",IF('Barmouth-Caernarfon'!B74=" "," ",'Barmouth-Caernarfon'!B74))</f>
        <v>0</v>
      </c>
      <c r="C73" s="119">
        <f>'Barmouth-Caernarfon'!C74</f>
        <v>0</v>
      </c>
      <c r="D73" s="120">
        <f>IF('Barmouth-Caernarfon'!R74=0," ",'Barmouth-Caernarfon'!R74)</f>
        <v>0</v>
      </c>
      <c r="E73" s="53">
        <f>INT(E74)</f>
        <v>0</v>
      </c>
      <c r="F73" s="53">
        <f>INT((E74-E73)*24)</f>
        <v>0</v>
      </c>
      <c r="G73" s="54">
        <f>(((E74-E73)*24)-INT((E74-E73)*24))*60</f>
        <v>0</v>
      </c>
      <c r="H73" s="55">
        <f>INT(H74)</f>
        <v>0</v>
      </c>
      <c r="I73" s="55">
        <f>INT((H74-H73)*24)</f>
        <v>0</v>
      </c>
      <c r="J73" s="56">
        <f>(((H74-H73)*24)-INT((H74-H73)*24))*60</f>
        <v>0</v>
      </c>
      <c r="K73" s="52"/>
      <c r="L73" s="57">
        <f>IF(K73=0," ",AD74)</f>
        <v>0</v>
      </c>
      <c r="M73" s="58">
        <f>IF(K73=0," ",AF74)</f>
        <v>0</v>
      </c>
      <c r="N73" s="121">
        <f>INT(N74)</f>
        <v>0</v>
      </c>
      <c r="O73" s="121">
        <f>INT((N74-N73)*24)</f>
        <v>0</v>
      </c>
      <c r="P73" s="122">
        <f>(((N74-N73)*24)-INT((N74-N73)*24))*60</f>
        <v>0</v>
      </c>
      <c r="Q73" s="52"/>
      <c r="R73" s="60">
        <f>INT(R74)</f>
        <v>0</v>
      </c>
      <c r="S73" s="60">
        <f>INT((R74-R73)*24)</f>
        <v>0</v>
      </c>
      <c r="T73" s="61">
        <f>(((R74-R73)*24)-INT((R74-R73)*24))*60</f>
        <v>0</v>
      </c>
      <c r="U73" s="123">
        <f>U74</f>
        <v>0</v>
      </c>
      <c r="V73" s="52"/>
      <c r="W73" s="124">
        <f>IF(V73=0," ",AH74)</f>
        <v>0</v>
      </c>
      <c r="X73" s="121">
        <f>INT(X74)</f>
        <v>0</v>
      </c>
      <c r="Y73" s="121">
        <f>INT((X74-X73)*24)</f>
        <v>0</v>
      </c>
      <c r="Z73" s="122">
        <f>(((X74-X73)*24)-INT((X74-X73)*24))*60</f>
        <v>0</v>
      </c>
      <c r="AA73" s="62"/>
      <c r="AB73" s="125">
        <f>IF(K73=0," ",IF('Whitehaven-Fort William'!K72=0,'Race Totals'!Z71," "))</f>
        <v>0</v>
      </c>
      <c r="AC73" s="5"/>
      <c r="AD73" s="5"/>
      <c r="AE73" s="5"/>
      <c r="AF73" s="5"/>
      <c r="AG73" s="5"/>
      <c r="AH73" s="5"/>
      <c r="AI73" s="126"/>
      <c r="AJ73" s="88"/>
    </row>
    <row r="74" spans="1:35" s="88" customFormat="1" ht="12.75" customHeight="1">
      <c r="A74" s="3"/>
      <c r="B74" s="129"/>
      <c r="C74" s="69"/>
      <c r="D74" s="69"/>
      <c r="E74" s="68">
        <f>IF(K73=0,0,K73-D73)</f>
        <v>0</v>
      </c>
      <c r="F74" s="69"/>
      <c r="G74" s="69"/>
      <c r="H74" s="69">
        <f>IF(E74*C73=0,0,E74*C73)</f>
        <v>0</v>
      </c>
      <c r="I74" s="69"/>
      <c r="J74" s="69"/>
      <c r="K74" s="69"/>
      <c r="L74" s="130">
        <f>E74</f>
        <v>0</v>
      </c>
      <c r="M74" s="72">
        <f>H74</f>
        <v>0</v>
      </c>
      <c r="N74" s="68">
        <f>IF(Q73=0,0,Q73-K73)</f>
        <v>0</v>
      </c>
      <c r="O74" s="69"/>
      <c r="P74" s="69"/>
      <c r="Q74" s="69"/>
      <c r="R74" s="68">
        <f>IF(V73=0,0,V73-Q73-U73)</f>
        <v>0</v>
      </c>
      <c r="S74" s="69"/>
      <c r="T74" s="69"/>
      <c r="U74" s="131">
        <f>IF(Q73=0,0,0.0034722222)</f>
        <v>0</v>
      </c>
      <c r="V74" s="69"/>
      <c r="W74" s="130">
        <f>R74</f>
        <v>0</v>
      </c>
      <c r="X74" s="68">
        <f>IF(AA73=0,0,AA73-V73)</f>
        <v>0</v>
      </c>
      <c r="Y74" s="69"/>
      <c r="Z74" s="69"/>
      <c r="AA74" s="132"/>
      <c r="AB74" s="133"/>
      <c r="AC74" s="75">
        <f>IF(E74=0," ",E74)</f>
        <v>0</v>
      </c>
      <c r="AD74" s="5">
        <f>IF(K73=0," ",RANK(AC74,AC$12:AC$80,1))</f>
        <v>0</v>
      </c>
      <c r="AE74" s="5">
        <f>IF(H74=0," ",H74)</f>
        <v>0</v>
      </c>
      <c r="AF74" s="5">
        <f>IF(K73=0," ",RANK(AE74,AE$12:AE$80,1))</f>
        <v>0</v>
      </c>
      <c r="AG74" s="75">
        <f>IF(R74=0," ",R74)</f>
        <v>0</v>
      </c>
      <c r="AH74" s="5">
        <f>IF(V73=0," ",RANK(AG74,AG$12:AG$80,1))</f>
        <v>0</v>
      </c>
      <c r="AI74" s="126"/>
    </row>
    <row r="75" spans="1:36" ht="24" customHeight="1">
      <c r="A75" s="3"/>
      <c r="B75" s="118">
        <f>IF('Barmouth-Caernarfon'!B76=0," ",IF('Barmouth-Caernarfon'!B76=" "," ",'Barmouth-Caernarfon'!B76))</f>
        <v>0</v>
      </c>
      <c r="C75" s="119">
        <f>'Barmouth-Caernarfon'!C76</f>
        <v>0</v>
      </c>
      <c r="D75" s="120">
        <f>IF('Barmouth-Caernarfon'!R76=0," ",'Barmouth-Caernarfon'!R76)</f>
        <v>0</v>
      </c>
      <c r="E75" s="53">
        <f>INT(E76)</f>
        <v>0</v>
      </c>
      <c r="F75" s="53">
        <f>INT((E76-E75)*24)</f>
        <v>0</v>
      </c>
      <c r="G75" s="54">
        <f>(((E76-E75)*24)-INT((E76-E75)*24))*60</f>
        <v>0</v>
      </c>
      <c r="H75" s="55">
        <f>INT(H76)</f>
        <v>0</v>
      </c>
      <c r="I75" s="55">
        <f>INT((H76-H75)*24)</f>
        <v>0</v>
      </c>
      <c r="J75" s="56">
        <f>(((H76-H75)*24)-INT((H76-H75)*24))*60</f>
        <v>0</v>
      </c>
      <c r="K75" s="52"/>
      <c r="L75" s="57">
        <f>IF(K75=0," ",AD76)</f>
        <v>0</v>
      </c>
      <c r="M75" s="58">
        <f>IF(K75=0," ",AF76)</f>
        <v>0</v>
      </c>
      <c r="N75" s="121">
        <f>INT(N76)</f>
        <v>0</v>
      </c>
      <c r="O75" s="121">
        <f>INT((N76-N75)*24)</f>
        <v>0</v>
      </c>
      <c r="P75" s="122">
        <f>(((N76-N75)*24)-INT((N76-N75)*24))*60</f>
        <v>0</v>
      </c>
      <c r="Q75" s="52"/>
      <c r="R75" s="60">
        <f>INT(R76)</f>
        <v>0</v>
      </c>
      <c r="S75" s="60">
        <f>INT((R76-R75)*24)</f>
        <v>0</v>
      </c>
      <c r="T75" s="61">
        <f>(((R76-R75)*24)-INT((R76-R75)*24))*60</f>
        <v>0</v>
      </c>
      <c r="U75" s="123">
        <f>U76</f>
        <v>0</v>
      </c>
      <c r="V75" s="52"/>
      <c r="W75" s="124">
        <f>IF(V75=0," ",AH76)</f>
        <v>0</v>
      </c>
      <c r="X75" s="121">
        <f>INT(X76)</f>
        <v>0</v>
      </c>
      <c r="Y75" s="121">
        <f>INT((X76-X75)*24)</f>
        <v>0</v>
      </c>
      <c r="Z75" s="122">
        <f>(((X76-X75)*24)-INT((X76-X75)*24))*60</f>
        <v>0</v>
      </c>
      <c r="AA75" s="62"/>
      <c r="AB75" s="125">
        <f>IF(K75=0," ",IF('Whitehaven-Fort William'!K74=0,'Race Totals'!Z73," "))</f>
        <v>0</v>
      </c>
      <c r="AC75" s="5"/>
      <c r="AD75" s="5"/>
      <c r="AE75" s="5"/>
      <c r="AF75" s="5"/>
      <c r="AG75" s="5"/>
      <c r="AH75" s="5"/>
      <c r="AI75" s="126"/>
      <c r="AJ75" s="88"/>
    </row>
    <row r="76" spans="1:35" s="88" customFormat="1" ht="12.75" customHeight="1">
      <c r="A76" s="3"/>
      <c r="B76" s="129"/>
      <c r="C76" s="69"/>
      <c r="D76" s="69"/>
      <c r="E76" s="68">
        <f>IF(K75=0,0,K75-D75)</f>
        <v>0</v>
      </c>
      <c r="F76" s="69"/>
      <c r="G76" s="69"/>
      <c r="H76" s="69">
        <f>IF(E76*C75=0,0,E76*C75)</f>
        <v>0</v>
      </c>
      <c r="I76" s="69"/>
      <c r="J76" s="69"/>
      <c r="K76" s="69"/>
      <c r="L76" s="130">
        <f>E76</f>
        <v>0</v>
      </c>
      <c r="M76" s="72">
        <f>H76</f>
        <v>0</v>
      </c>
      <c r="N76" s="68">
        <f>IF(Q75=0,0,Q75-K75)</f>
        <v>0</v>
      </c>
      <c r="O76" s="69"/>
      <c r="P76" s="69"/>
      <c r="Q76" s="69"/>
      <c r="R76" s="68">
        <f>IF(V75=0,0,V75-Q75-U75)</f>
        <v>0</v>
      </c>
      <c r="S76" s="69"/>
      <c r="T76" s="69"/>
      <c r="U76" s="131">
        <f>IF(Q75=0,0,0.0034722222)</f>
        <v>0</v>
      </c>
      <c r="V76" s="69"/>
      <c r="W76" s="130">
        <f>R76</f>
        <v>0</v>
      </c>
      <c r="X76" s="68">
        <f>IF(AA75=0,0,AA75-V75)</f>
        <v>0</v>
      </c>
      <c r="Y76" s="69"/>
      <c r="Z76" s="69"/>
      <c r="AA76" s="132"/>
      <c r="AB76" s="133"/>
      <c r="AC76" s="75">
        <f>IF(E76=0," ",E76)</f>
        <v>0</v>
      </c>
      <c r="AD76" s="5">
        <f>IF(K75=0," ",RANK(AC76,AC$12:AC$80,1))</f>
        <v>0</v>
      </c>
      <c r="AE76" s="5">
        <f>IF(H76=0," ",H76)</f>
        <v>0</v>
      </c>
      <c r="AF76" s="5">
        <f>IF(K75=0," ",RANK(AE76,AE$12:AE$80,1))</f>
        <v>0</v>
      </c>
      <c r="AG76" s="75">
        <f>IF(R76=0," ",R76)</f>
        <v>0</v>
      </c>
      <c r="AH76" s="5">
        <f>IF(V75=0," ",RANK(AG76,AG$12:AG$80,1))</f>
        <v>0</v>
      </c>
      <c r="AI76" s="126"/>
    </row>
    <row r="77" spans="1:36" ht="24" customHeight="1">
      <c r="A77" s="3"/>
      <c r="B77" s="118">
        <f>IF('Barmouth-Caernarfon'!B78=0," ",IF('Barmouth-Caernarfon'!B78=" "," ",'Barmouth-Caernarfon'!B78))</f>
        <v>0</v>
      </c>
      <c r="C77" s="119">
        <f>'Barmouth-Caernarfon'!C78</f>
        <v>0</v>
      </c>
      <c r="D77" s="120">
        <f>IF('Barmouth-Caernarfon'!R78=0," ",'Barmouth-Caernarfon'!R78)</f>
        <v>0</v>
      </c>
      <c r="E77" s="53">
        <f>INT(E78)</f>
        <v>0</v>
      </c>
      <c r="F77" s="53">
        <f>INT((E78-E77)*24)</f>
        <v>0</v>
      </c>
      <c r="G77" s="54">
        <f>(((E78-E77)*24)-INT((E78-E77)*24))*60</f>
        <v>0</v>
      </c>
      <c r="H77" s="55">
        <f>INT(H78)</f>
        <v>0</v>
      </c>
      <c r="I77" s="55">
        <f>INT((H78-H77)*24)</f>
        <v>0</v>
      </c>
      <c r="J77" s="56">
        <f>(((H78-H77)*24)-INT((H78-H77)*24))*60</f>
        <v>0</v>
      </c>
      <c r="K77" s="52"/>
      <c r="L77" s="57">
        <f>IF(K77=0," ",AD78)</f>
        <v>0</v>
      </c>
      <c r="M77" s="58">
        <f>IF(K77=0," ",AF78)</f>
        <v>0</v>
      </c>
      <c r="N77" s="121">
        <f>INT(N78)</f>
        <v>0</v>
      </c>
      <c r="O77" s="121">
        <f>INT((N78-N77)*24)</f>
        <v>0</v>
      </c>
      <c r="P77" s="122">
        <f>(((N78-N77)*24)-INT((N78-N77)*24))*60</f>
        <v>0</v>
      </c>
      <c r="Q77" s="52"/>
      <c r="R77" s="60">
        <f>INT(R78)</f>
        <v>0</v>
      </c>
      <c r="S77" s="60">
        <f>INT((R78-R77)*24)</f>
        <v>0</v>
      </c>
      <c r="T77" s="61">
        <f>(((R78-R77)*24)-INT((R78-R77)*24))*60</f>
        <v>0</v>
      </c>
      <c r="U77" s="123">
        <f>U78</f>
        <v>0</v>
      </c>
      <c r="V77" s="52"/>
      <c r="W77" s="124">
        <f>IF(V77=0," ",AH78)</f>
        <v>0</v>
      </c>
      <c r="X77" s="121">
        <f>INT(X78)</f>
        <v>0</v>
      </c>
      <c r="Y77" s="121">
        <f>INT((X78-X77)*24)</f>
        <v>0</v>
      </c>
      <c r="Z77" s="122">
        <f>(((X78-X77)*24)-INT((X78-X77)*24))*60</f>
        <v>0</v>
      </c>
      <c r="AA77" s="62"/>
      <c r="AB77" s="125">
        <f>IF(K77=0," ",IF('Whitehaven-Fort William'!K76=0,'Race Totals'!Z75," "))</f>
        <v>0</v>
      </c>
      <c r="AC77" s="5"/>
      <c r="AD77" s="5"/>
      <c r="AE77" s="5"/>
      <c r="AF77" s="5"/>
      <c r="AG77" s="5"/>
      <c r="AH77" s="5"/>
      <c r="AI77" s="126"/>
      <c r="AJ77" s="88"/>
    </row>
    <row r="78" spans="1:35" s="88" customFormat="1" ht="12.75" customHeight="1">
      <c r="A78" s="3"/>
      <c r="B78" s="129"/>
      <c r="C78" s="69"/>
      <c r="D78" s="69"/>
      <c r="E78" s="68">
        <f>IF(K77=0,0,K77-D77)</f>
        <v>0</v>
      </c>
      <c r="F78" s="69"/>
      <c r="G78" s="69"/>
      <c r="H78" s="69">
        <f>IF(E78*C77=0,0,E78*C77)</f>
        <v>0</v>
      </c>
      <c r="I78" s="69"/>
      <c r="J78" s="69"/>
      <c r="K78" s="69"/>
      <c r="L78" s="130">
        <f>E78</f>
        <v>0</v>
      </c>
      <c r="M78" s="72">
        <f>H78</f>
        <v>0</v>
      </c>
      <c r="N78" s="68">
        <f>IF(Q77=0,0,Q77-K77)</f>
        <v>0</v>
      </c>
      <c r="O78" s="69"/>
      <c r="P78" s="69"/>
      <c r="Q78" s="69"/>
      <c r="R78" s="68">
        <f>IF(V77=0,0,V77-Q77-U77)</f>
        <v>0</v>
      </c>
      <c r="S78" s="69"/>
      <c r="T78" s="69"/>
      <c r="U78" s="131">
        <f>IF(Q77=0,0,0.0034722222)</f>
        <v>0</v>
      </c>
      <c r="V78" s="69"/>
      <c r="W78" s="130">
        <f>R78</f>
        <v>0</v>
      </c>
      <c r="X78" s="68">
        <f>IF(AA77=0,0,AA77-V77)</f>
        <v>0</v>
      </c>
      <c r="Y78" s="69"/>
      <c r="Z78" s="69"/>
      <c r="AA78" s="132"/>
      <c r="AB78" s="133"/>
      <c r="AC78" s="75">
        <f>IF(E78=0," ",E78)</f>
        <v>0</v>
      </c>
      <c r="AD78" s="5">
        <f>IF(K77=0," ",RANK(AC78,AC$12:AC$80,1))</f>
        <v>0</v>
      </c>
      <c r="AE78" s="5">
        <f>IF(H78=0," ",H78)</f>
        <v>0</v>
      </c>
      <c r="AF78" s="5">
        <f>IF(K77=0," ",RANK(AE78,AE$12:AE$80,1))</f>
        <v>0</v>
      </c>
      <c r="AG78" s="75">
        <f>IF(R78=0," ",R78)</f>
        <v>0</v>
      </c>
      <c r="AH78" s="5">
        <f>IF(V77=0," ",RANK(AG78,AG$12:AG$80,1))</f>
        <v>0</v>
      </c>
      <c r="AI78" s="126"/>
    </row>
    <row r="79" spans="1:36" ht="23.25" customHeight="1">
      <c r="A79" s="3"/>
      <c r="B79" s="118">
        <f>IF('Barmouth-Caernarfon'!B80=0," ",IF('Barmouth-Caernarfon'!B80=" "," ",'Barmouth-Caernarfon'!B80))</f>
        <v>0</v>
      </c>
      <c r="C79" s="119">
        <f>'Barmouth-Caernarfon'!C80</f>
        <v>0</v>
      </c>
      <c r="D79" s="120">
        <f>IF('Barmouth-Caernarfon'!R80=0," ",'Barmouth-Caernarfon'!R80)</f>
        <v>0</v>
      </c>
      <c r="E79" s="53">
        <f>INT(E80)</f>
        <v>0</v>
      </c>
      <c r="F79" s="53">
        <f>INT((E80-E79)*24)</f>
        <v>0</v>
      </c>
      <c r="G79" s="54">
        <f>(((E80-E79)*24)-INT((E80-E79)*24))*60</f>
        <v>0</v>
      </c>
      <c r="H79" s="55">
        <f>INT(H80)</f>
        <v>0</v>
      </c>
      <c r="I79" s="55">
        <f>INT((H80-H79)*24)</f>
        <v>0</v>
      </c>
      <c r="J79" s="56">
        <f>(((H80-H79)*24)-INT((H80-H79)*24))*60</f>
        <v>0</v>
      </c>
      <c r="K79" s="52"/>
      <c r="L79" s="57">
        <f>IF(K79=0," ",AD80)</f>
        <v>0</v>
      </c>
      <c r="M79" s="58">
        <f>IF(K79=0," ",AF80)</f>
        <v>0</v>
      </c>
      <c r="N79" s="121">
        <f>INT(N80)</f>
        <v>0</v>
      </c>
      <c r="O79" s="121">
        <f>INT((N80-N79)*24)</f>
        <v>0</v>
      </c>
      <c r="P79" s="122">
        <f>(((N80-N79)*24)-INT((N80-N79)*24))*60</f>
        <v>0</v>
      </c>
      <c r="Q79" s="52"/>
      <c r="R79" s="60">
        <f>INT(R80)</f>
        <v>0</v>
      </c>
      <c r="S79" s="60">
        <f>INT((R80-R79)*24)</f>
        <v>0</v>
      </c>
      <c r="T79" s="61">
        <f>(((R80-R79)*24)-INT((R80-R79)*24))*60</f>
        <v>0</v>
      </c>
      <c r="U79" s="123">
        <f>U80</f>
        <v>0</v>
      </c>
      <c r="V79" s="52"/>
      <c r="W79" s="124">
        <f>IF(V79=0," ",AH80)</f>
        <v>0</v>
      </c>
      <c r="X79" s="121">
        <f>INT(X80)</f>
        <v>0</v>
      </c>
      <c r="Y79" s="121">
        <f>INT((X80-X79)*24)</f>
        <v>0</v>
      </c>
      <c r="Z79" s="122">
        <f>(((X80-X79)*24)-INT((X80-X79)*24))*60</f>
        <v>0</v>
      </c>
      <c r="AA79" s="62"/>
      <c r="AB79" s="125">
        <f>IF(K79=0," ",IF('Whitehaven-Fort William'!K78=0,'Race Totals'!Z77," "))</f>
        <v>0</v>
      </c>
      <c r="AC79" s="5"/>
      <c r="AD79" s="5"/>
      <c r="AE79" s="5"/>
      <c r="AF79" s="5"/>
      <c r="AG79" s="5"/>
      <c r="AH79" s="5"/>
      <c r="AI79" s="126"/>
      <c r="AJ79" s="88"/>
    </row>
    <row r="80" spans="1:35" s="88" customFormat="1" ht="12.75" customHeight="1">
      <c r="A80" s="3"/>
      <c r="B80" s="78"/>
      <c r="C80" s="79"/>
      <c r="D80" s="79"/>
      <c r="E80" s="81">
        <f>IF(K79=0,0,K79-D79)</f>
        <v>0</v>
      </c>
      <c r="F80" s="79"/>
      <c r="G80" s="79"/>
      <c r="H80" s="79">
        <f>IF(E80*C79=0,0,E80*C79)</f>
        <v>0</v>
      </c>
      <c r="I80" s="79"/>
      <c r="J80" s="79"/>
      <c r="K80" s="79"/>
      <c r="L80" s="134">
        <f>E80</f>
        <v>0</v>
      </c>
      <c r="M80" s="84">
        <f>H80</f>
        <v>0</v>
      </c>
      <c r="N80" s="81">
        <f>IF(Q79=0,0,Q79-K79)</f>
        <v>0</v>
      </c>
      <c r="O80" s="79"/>
      <c r="P80" s="79"/>
      <c r="Q80" s="79"/>
      <c r="R80" s="81">
        <f>IF(V79=0,0,V79-Q79-U79)</f>
        <v>0</v>
      </c>
      <c r="S80" s="79"/>
      <c r="T80" s="79"/>
      <c r="U80" s="135">
        <f>IF(Q79=0,0,0.0034722222)</f>
        <v>0</v>
      </c>
      <c r="V80" s="79"/>
      <c r="W80" s="134">
        <f>R80</f>
        <v>0</v>
      </c>
      <c r="X80" s="81">
        <f>IF(AA79=0,0,AA79-V79)</f>
        <v>0</v>
      </c>
      <c r="Y80" s="79"/>
      <c r="Z80" s="79"/>
      <c r="AA80" s="136"/>
      <c r="AB80" s="137"/>
      <c r="AC80" s="75">
        <f>IF(E80=0," ",E80)</f>
        <v>0</v>
      </c>
      <c r="AD80" s="5">
        <f>IF(K79=0," ",RANK(AC80,AC$12:AC$80,1))</f>
        <v>0</v>
      </c>
      <c r="AE80" s="5">
        <f>IF(H80=0," ",H80)</f>
        <v>0</v>
      </c>
      <c r="AF80" s="5">
        <f>IF(K79=0," ",RANK(AE80,AE$12:AE$80,1))</f>
        <v>0</v>
      </c>
      <c r="AG80" s="75">
        <f>IF(R80=0," ",R80)</f>
        <v>0</v>
      </c>
      <c r="AH80" s="5">
        <f>IF(V79=0," ",RANK(AG80,AG$12:AG$80,1))</f>
        <v>0</v>
      </c>
      <c r="AI80" s="126"/>
    </row>
    <row r="81" spans="1:36" ht="12.7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5"/>
      <c r="AD81" s="5"/>
      <c r="AE81" s="5"/>
      <c r="AF81" s="5"/>
      <c r="AG81" s="5"/>
      <c r="AH81" s="5"/>
      <c r="AI81" s="88"/>
      <c r="AJ81" s="88"/>
    </row>
    <row r="82" spans="1:36" ht="12.7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5"/>
      <c r="AD82" s="5"/>
      <c r="AE82" s="5"/>
      <c r="AF82" s="5"/>
      <c r="AG82" s="5"/>
      <c r="AH82" s="5"/>
      <c r="AI82" s="88"/>
      <c r="AJ82" s="88"/>
    </row>
    <row r="83" spans="1:36" ht="12.7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5"/>
      <c r="AD83" s="5"/>
      <c r="AE83" s="5"/>
      <c r="AF83" s="5"/>
      <c r="AG83" s="5"/>
      <c r="AH83" s="5"/>
      <c r="AI83" s="88"/>
      <c r="AJ83" s="88"/>
    </row>
    <row r="84" spans="1:36" ht="12.7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5"/>
      <c r="AD84" s="5"/>
      <c r="AE84" s="5"/>
      <c r="AF84" s="5"/>
      <c r="AG84" s="5"/>
      <c r="AH84" s="5"/>
      <c r="AI84" s="88"/>
      <c r="AJ84" s="88"/>
    </row>
    <row r="85" spans="1:36" ht="12.7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138"/>
      <c r="AD85" s="138"/>
      <c r="AE85" s="138"/>
      <c r="AF85" s="138"/>
      <c r="AG85" s="138"/>
      <c r="AH85" s="138"/>
      <c r="AI85" s="88"/>
      <c r="AJ85" s="88"/>
    </row>
  </sheetData>
  <sheetProtection password="C845" sheet="1" objects="1" scenarios="1" selectLockedCells="1"/>
  <mergeCells count="20">
    <mergeCell ref="B3:AB3"/>
    <mergeCell ref="B4:AB4"/>
    <mergeCell ref="B5:AB5"/>
    <mergeCell ref="B6:AB6"/>
    <mergeCell ref="B7:AB7"/>
    <mergeCell ref="B8:B9"/>
    <mergeCell ref="C8:C9"/>
    <mergeCell ref="D8:D9"/>
    <mergeCell ref="E8:G8"/>
    <mergeCell ref="H8:J8"/>
    <mergeCell ref="L8:L9"/>
    <mergeCell ref="M8:M9"/>
    <mergeCell ref="N8:P8"/>
    <mergeCell ref="Q8:Q9"/>
    <mergeCell ref="R8:T8"/>
    <mergeCell ref="V8:V9"/>
    <mergeCell ref="W8:W9"/>
    <mergeCell ref="X8:Z8"/>
    <mergeCell ref="AA8:AA9"/>
    <mergeCell ref="AB8:AB9"/>
  </mergeCells>
  <conditionalFormatting sqref="C11">
    <cfRule type="cellIs" priority="1" dxfId="0" operator="greaterThan" stopIfTrue="1">
      <formula>0</formula>
    </cfRule>
    <cfRule type="cellIs" priority="2" dxfId="1" operator="equal" stopIfTrue="1">
      <formula>0</formula>
    </cfRule>
  </conditionalFormatting>
  <conditionalFormatting sqref="C13">
    <cfRule type="cellIs" priority="3" dxfId="0" operator="greaterThan" stopIfTrue="1">
      <formula>0</formula>
    </cfRule>
    <cfRule type="cellIs" priority="4" dxfId="1" operator="equal" stopIfTrue="1">
      <formula>0</formula>
    </cfRule>
  </conditionalFormatting>
  <conditionalFormatting sqref="C15">
    <cfRule type="cellIs" priority="5" dxfId="0" operator="greaterThan" stopIfTrue="1">
      <formula>0</formula>
    </cfRule>
    <cfRule type="cellIs" priority="6" dxfId="1" operator="equal" stopIfTrue="1">
      <formula>0</formula>
    </cfRule>
  </conditionalFormatting>
  <conditionalFormatting sqref="C17">
    <cfRule type="cellIs" priority="7" dxfId="0" operator="greaterThan" stopIfTrue="1">
      <formula>0</formula>
    </cfRule>
    <cfRule type="cellIs" priority="8" dxfId="1" operator="equal" stopIfTrue="1">
      <formula>0</formula>
    </cfRule>
  </conditionalFormatting>
  <conditionalFormatting sqref="C19">
    <cfRule type="cellIs" priority="9" dxfId="0" operator="greaterThan" stopIfTrue="1">
      <formula>0</formula>
    </cfRule>
    <cfRule type="cellIs" priority="10" dxfId="1" operator="equal" stopIfTrue="1">
      <formula>0</formula>
    </cfRule>
  </conditionalFormatting>
  <conditionalFormatting sqref="C21">
    <cfRule type="cellIs" priority="11" dxfId="0" operator="greaterThan" stopIfTrue="1">
      <formula>0</formula>
    </cfRule>
    <cfRule type="cellIs" priority="12" dxfId="1" operator="equal" stopIfTrue="1">
      <formula>0</formula>
    </cfRule>
  </conditionalFormatting>
  <conditionalFormatting sqref="C25">
    <cfRule type="cellIs" priority="13" dxfId="0" operator="greaterThan" stopIfTrue="1">
      <formula>0</formula>
    </cfRule>
    <cfRule type="cellIs" priority="14" dxfId="1" operator="equal" stopIfTrue="1">
      <formula>0</formula>
    </cfRule>
  </conditionalFormatting>
  <conditionalFormatting sqref="C27">
    <cfRule type="cellIs" priority="15" dxfId="0" operator="greaterThan" stopIfTrue="1">
      <formula>0</formula>
    </cfRule>
    <cfRule type="cellIs" priority="16" dxfId="1" operator="equal" stopIfTrue="1">
      <formula>0</formula>
    </cfRule>
  </conditionalFormatting>
  <conditionalFormatting sqref="C29">
    <cfRule type="cellIs" priority="17" dxfId="0" operator="greaterThan" stopIfTrue="1">
      <formula>0</formula>
    </cfRule>
    <cfRule type="cellIs" priority="18" dxfId="1" operator="equal" stopIfTrue="1">
      <formula>0</formula>
    </cfRule>
  </conditionalFormatting>
  <conditionalFormatting sqref="C31">
    <cfRule type="cellIs" priority="19" dxfId="0" operator="greaterThan" stopIfTrue="1">
      <formula>0</formula>
    </cfRule>
    <cfRule type="cellIs" priority="20" dxfId="1" operator="equal" stopIfTrue="1">
      <formula>0</formula>
    </cfRule>
  </conditionalFormatting>
  <conditionalFormatting sqref="C33">
    <cfRule type="cellIs" priority="21" dxfId="0" operator="greaterThan" stopIfTrue="1">
      <formula>0</formula>
    </cfRule>
    <cfRule type="cellIs" priority="22" dxfId="1" operator="equal" stopIfTrue="1">
      <formula>0</formula>
    </cfRule>
  </conditionalFormatting>
  <conditionalFormatting sqref="C35">
    <cfRule type="cellIs" priority="23" dxfId="0" operator="greaterThan" stopIfTrue="1">
      <formula>0</formula>
    </cfRule>
    <cfRule type="cellIs" priority="24" dxfId="1" operator="equal" stopIfTrue="1">
      <formula>0</formula>
    </cfRule>
  </conditionalFormatting>
  <conditionalFormatting sqref="C37">
    <cfRule type="cellIs" priority="25" dxfId="0" operator="greaterThan" stopIfTrue="1">
      <formula>0</formula>
    </cfRule>
    <cfRule type="cellIs" priority="26" dxfId="1" operator="equal" stopIfTrue="1">
      <formula>0</formula>
    </cfRule>
  </conditionalFormatting>
  <conditionalFormatting sqref="C39">
    <cfRule type="cellIs" priority="27" dxfId="0" operator="greaterThan" stopIfTrue="1">
      <formula>0</formula>
    </cfRule>
    <cfRule type="cellIs" priority="28" dxfId="1" operator="equal" stopIfTrue="1">
      <formula>0</formula>
    </cfRule>
  </conditionalFormatting>
  <conditionalFormatting sqref="C41">
    <cfRule type="cellIs" priority="29" dxfId="0" operator="greaterThan" stopIfTrue="1">
      <formula>0</formula>
    </cfRule>
    <cfRule type="cellIs" priority="30" dxfId="1" operator="equal" stopIfTrue="1">
      <formula>0</formula>
    </cfRule>
  </conditionalFormatting>
  <conditionalFormatting sqref="C43">
    <cfRule type="cellIs" priority="31" dxfId="0" operator="greaterThan" stopIfTrue="1">
      <formula>0</formula>
    </cfRule>
    <cfRule type="cellIs" priority="32" dxfId="1" operator="equal" stopIfTrue="1">
      <formula>0</formula>
    </cfRule>
  </conditionalFormatting>
  <conditionalFormatting sqref="C45">
    <cfRule type="cellIs" priority="33" dxfId="0" operator="greaterThan" stopIfTrue="1">
      <formula>0</formula>
    </cfRule>
    <cfRule type="cellIs" priority="34" dxfId="1" operator="equal" stopIfTrue="1">
      <formula>0</formula>
    </cfRule>
  </conditionalFormatting>
  <conditionalFormatting sqref="C47">
    <cfRule type="cellIs" priority="35" dxfId="0" operator="greaterThan" stopIfTrue="1">
      <formula>0</formula>
    </cfRule>
    <cfRule type="cellIs" priority="36" dxfId="1" operator="equal" stopIfTrue="1">
      <formula>0</formula>
    </cfRule>
  </conditionalFormatting>
  <conditionalFormatting sqref="C49">
    <cfRule type="cellIs" priority="37" dxfId="0" operator="greaterThan" stopIfTrue="1">
      <formula>0</formula>
    </cfRule>
    <cfRule type="cellIs" priority="38" dxfId="1" operator="equal" stopIfTrue="1">
      <formula>0</formula>
    </cfRule>
  </conditionalFormatting>
  <conditionalFormatting sqref="C51">
    <cfRule type="cellIs" priority="39" dxfId="0" operator="greaterThan" stopIfTrue="1">
      <formula>0</formula>
    </cfRule>
    <cfRule type="cellIs" priority="40" dxfId="1" operator="equal" stopIfTrue="1">
      <formula>0</formula>
    </cfRule>
  </conditionalFormatting>
  <conditionalFormatting sqref="C53">
    <cfRule type="cellIs" priority="41" dxfId="0" operator="greaterThan" stopIfTrue="1">
      <formula>0</formula>
    </cfRule>
    <cfRule type="cellIs" priority="42" dxfId="1" operator="equal" stopIfTrue="1">
      <formula>0</formula>
    </cfRule>
  </conditionalFormatting>
  <conditionalFormatting sqref="C55">
    <cfRule type="cellIs" priority="43" dxfId="0" operator="greaterThan" stopIfTrue="1">
      <formula>0</formula>
    </cfRule>
    <cfRule type="cellIs" priority="44" dxfId="1" operator="equal" stopIfTrue="1">
      <formula>0</formula>
    </cfRule>
  </conditionalFormatting>
  <conditionalFormatting sqref="C57">
    <cfRule type="cellIs" priority="45" dxfId="0" operator="greaterThan" stopIfTrue="1">
      <formula>0</formula>
    </cfRule>
    <cfRule type="cellIs" priority="46" dxfId="1" operator="equal" stopIfTrue="1">
      <formula>0</formula>
    </cfRule>
  </conditionalFormatting>
  <conditionalFormatting sqref="C59">
    <cfRule type="cellIs" priority="47" dxfId="0" operator="greaterThan" stopIfTrue="1">
      <formula>0</formula>
    </cfRule>
    <cfRule type="cellIs" priority="48" dxfId="1" operator="equal" stopIfTrue="1">
      <formula>0</formula>
    </cfRule>
  </conditionalFormatting>
  <conditionalFormatting sqref="C61">
    <cfRule type="cellIs" priority="49" dxfId="0" operator="greaterThan" stopIfTrue="1">
      <formula>0</formula>
    </cfRule>
    <cfRule type="cellIs" priority="50" dxfId="1" operator="equal" stopIfTrue="1">
      <formula>0</formula>
    </cfRule>
  </conditionalFormatting>
  <conditionalFormatting sqref="C63">
    <cfRule type="cellIs" priority="51" dxfId="0" operator="greaterThan" stopIfTrue="1">
      <formula>0</formula>
    </cfRule>
    <cfRule type="cellIs" priority="52" dxfId="1" operator="equal" stopIfTrue="1">
      <formula>0</formula>
    </cfRule>
  </conditionalFormatting>
  <conditionalFormatting sqref="C65">
    <cfRule type="cellIs" priority="53" dxfId="0" operator="greaterThan" stopIfTrue="1">
      <formula>0</formula>
    </cfRule>
    <cfRule type="cellIs" priority="54" dxfId="1" operator="equal" stopIfTrue="1">
      <formula>0</formula>
    </cfRule>
  </conditionalFormatting>
  <conditionalFormatting sqref="C67">
    <cfRule type="cellIs" priority="55" dxfId="0" operator="greaterThan" stopIfTrue="1">
      <formula>0</formula>
    </cfRule>
    <cfRule type="cellIs" priority="56" dxfId="1" operator="equal" stopIfTrue="1">
      <formula>0</formula>
    </cfRule>
  </conditionalFormatting>
  <conditionalFormatting sqref="C69">
    <cfRule type="cellIs" priority="57" dxfId="0" operator="greaterThan" stopIfTrue="1">
      <formula>0</formula>
    </cfRule>
    <cfRule type="cellIs" priority="58" dxfId="1" operator="equal" stopIfTrue="1">
      <formula>0</formula>
    </cfRule>
  </conditionalFormatting>
  <conditionalFormatting sqref="C71">
    <cfRule type="cellIs" priority="59" dxfId="0" operator="greaterThan" stopIfTrue="1">
      <formula>0</formula>
    </cfRule>
    <cfRule type="cellIs" priority="60" dxfId="1" operator="equal" stopIfTrue="1">
      <formula>0</formula>
    </cfRule>
  </conditionalFormatting>
  <conditionalFormatting sqref="C73">
    <cfRule type="cellIs" priority="61" dxfId="0" operator="greaterThan" stopIfTrue="1">
      <formula>0</formula>
    </cfRule>
    <cfRule type="cellIs" priority="62" dxfId="1" operator="equal" stopIfTrue="1">
      <formula>0</formula>
    </cfRule>
  </conditionalFormatting>
  <conditionalFormatting sqref="C75">
    <cfRule type="cellIs" priority="63" dxfId="0" operator="greaterThan" stopIfTrue="1">
      <formula>0</formula>
    </cfRule>
    <cfRule type="cellIs" priority="64" dxfId="1" operator="equal" stopIfTrue="1">
      <formula>0</formula>
    </cfRule>
  </conditionalFormatting>
  <conditionalFormatting sqref="C77">
    <cfRule type="cellIs" priority="65" dxfId="0" operator="greaterThan" stopIfTrue="1">
      <formula>0</formula>
    </cfRule>
    <cfRule type="cellIs" priority="66" dxfId="1" operator="equal" stopIfTrue="1">
      <formula>0</formula>
    </cfRule>
  </conditionalFormatting>
  <conditionalFormatting sqref="C23">
    <cfRule type="cellIs" priority="67" dxfId="0" operator="greaterThan" stopIfTrue="1">
      <formula>0</formula>
    </cfRule>
    <cfRule type="cellIs" priority="68" dxfId="1" operator="equal" stopIfTrue="1">
      <formula>0</formula>
    </cfRule>
  </conditionalFormatting>
  <conditionalFormatting sqref="C79">
    <cfRule type="cellIs" priority="69" dxfId="0" operator="greaterThan" stopIfTrue="1">
      <formula>0</formula>
    </cfRule>
    <cfRule type="cellIs" priority="70" dxfId="1" operator="equal" stopIfTrue="1">
      <formula>0</formula>
    </cfRule>
  </conditionalFormatting>
  <printOptions/>
  <pageMargins left="0.7875" right="0.7875" top="1.025" bottom="1.025" header="0.7875" footer="0.7875"/>
  <pageSetup horizontalDpi="300" verticalDpi="300" orientation="portrait" paperSize="9"/>
  <headerFooter alignWithMargins="0">
    <oddHeader>&amp;C&amp;A</oddHeader>
    <oddFooter>&amp;CPage &amp;P</oddFooter>
  </headerFooter>
  <legacyDrawing r:id="rId2"/>
</worksheet>
</file>

<file path=xl/worksheets/sheet3.xml><?xml version="1.0" encoding="utf-8"?>
<worksheet xmlns="http://schemas.openxmlformats.org/spreadsheetml/2006/main" xmlns:r="http://schemas.openxmlformats.org/officeDocument/2006/relationships">
  <dimension ref="A1:Z88"/>
  <sheetViews>
    <sheetView zoomScale="90" zoomScaleNormal="90" workbookViewId="0" topLeftCell="A1">
      <pane ySplit="8" topLeftCell="A19" activePane="bottomLeft" state="frozen"/>
      <selection pane="topLeft" activeCell="A1" sqref="A1"/>
      <selection pane="bottomLeft" activeCell="K20" sqref="K20"/>
    </sheetView>
  </sheetViews>
  <sheetFormatPr defaultColWidth="11.421875" defaultRowHeight="14.25" customHeight="1"/>
  <cols>
    <col min="1" max="1" width="15.140625" style="0" customWidth="1"/>
    <col min="2" max="2" width="23.7109375" style="139" customWidth="1"/>
    <col min="3" max="3" width="11.57421875" style="0" customWidth="1"/>
    <col min="4" max="4" width="14.57421875" style="0" customWidth="1"/>
    <col min="5" max="10" width="5.140625" style="0" customWidth="1"/>
    <col min="11" max="11" width="14.57421875" style="0" customWidth="1"/>
    <col min="12" max="13" width="6.00390625" style="0" customWidth="1"/>
    <col min="14" max="14" width="8.00390625" style="0" customWidth="1"/>
    <col min="15" max="17" width="5.140625" style="0" customWidth="1"/>
    <col min="18" max="18" width="14.57421875" style="0" customWidth="1"/>
    <col min="19" max="19" width="6.7109375" style="0" customWidth="1"/>
    <col min="20" max="20" width="11.57421875" style="140" customWidth="1"/>
    <col min="21" max="26" width="11.57421875" style="2" customWidth="1"/>
    <col min="27" max="16384" width="11.57421875" style="0" customWidth="1"/>
  </cols>
  <sheetData>
    <row r="1" spans="1:26" ht="14.25" customHeight="1">
      <c r="A1" s="3"/>
      <c r="B1" s="141"/>
      <c r="C1" s="3"/>
      <c r="D1" s="3"/>
      <c r="E1" s="3"/>
      <c r="F1" s="3"/>
      <c r="G1" s="3"/>
      <c r="H1" s="3"/>
      <c r="I1" s="3"/>
      <c r="J1" s="3"/>
      <c r="K1" s="3"/>
      <c r="L1" s="3"/>
      <c r="M1" s="3"/>
      <c r="N1" s="3"/>
      <c r="O1" s="3"/>
      <c r="P1" s="3"/>
      <c r="Q1" s="3"/>
      <c r="R1" s="3"/>
      <c r="S1" s="3"/>
      <c r="T1" s="142"/>
      <c r="U1" s="6"/>
      <c r="V1" s="6"/>
      <c r="W1" s="6"/>
      <c r="X1" s="6"/>
      <c r="Y1" s="6"/>
      <c r="Z1" s="6"/>
    </row>
    <row r="2" spans="1:26" ht="34.5" customHeight="1">
      <c r="A2" s="3"/>
      <c r="B2" s="3"/>
      <c r="C2" s="3"/>
      <c r="D2" s="3"/>
      <c r="E2" s="3"/>
      <c r="F2" s="8" t="s">
        <v>61</v>
      </c>
      <c r="G2" s="9"/>
      <c r="H2" s="9"/>
      <c r="I2" s="9"/>
      <c r="J2" s="9"/>
      <c r="K2" s="9"/>
      <c r="L2" s="3"/>
      <c r="M2" s="3"/>
      <c r="N2" s="3"/>
      <c r="O2" s="3"/>
      <c r="P2" s="3"/>
      <c r="Q2" s="3"/>
      <c r="R2" s="3"/>
      <c r="S2" s="3"/>
      <c r="T2" s="142"/>
      <c r="U2" s="6"/>
      <c r="V2" s="6"/>
      <c r="W2" s="6"/>
      <c r="X2" s="6"/>
      <c r="Y2" s="6"/>
      <c r="Z2" s="6"/>
    </row>
    <row r="3" spans="1:26" ht="39" customHeight="1">
      <c r="A3" s="3"/>
      <c r="B3" s="91" t="s">
        <v>62</v>
      </c>
      <c r="C3" s="91"/>
      <c r="D3" s="91"/>
      <c r="E3" s="91"/>
      <c r="F3" s="91"/>
      <c r="G3" s="91"/>
      <c r="H3" s="91"/>
      <c r="I3" s="91"/>
      <c r="J3" s="91"/>
      <c r="K3" s="91"/>
      <c r="L3" s="91"/>
      <c r="M3" s="91"/>
      <c r="N3" s="91"/>
      <c r="O3" s="91"/>
      <c r="P3" s="91"/>
      <c r="Q3" s="91"/>
      <c r="R3" s="91"/>
      <c r="S3" s="91"/>
      <c r="T3" s="91"/>
      <c r="U3" s="6"/>
      <c r="V3" s="6"/>
      <c r="W3" s="6"/>
      <c r="X3" s="6"/>
      <c r="Y3" s="6"/>
      <c r="Z3" s="6"/>
    </row>
    <row r="4" spans="1:26" ht="22.5" customHeight="1">
      <c r="A4" s="3"/>
      <c r="B4" s="95" t="s">
        <v>63</v>
      </c>
      <c r="C4" s="95"/>
      <c r="D4" s="95"/>
      <c r="E4" s="95"/>
      <c r="F4" s="95"/>
      <c r="G4" s="95"/>
      <c r="H4" s="95"/>
      <c r="I4" s="95"/>
      <c r="J4" s="95"/>
      <c r="K4" s="95"/>
      <c r="L4" s="95"/>
      <c r="M4" s="95"/>
      <c r="N4" s="95"/>
      <c r="O4" s="95"/>
      <c r="P4" s="95"/>
      <c r="Q4" s="95"/>
      <c r="R4" s="95"/>
      <c r="S4" s="95"/>
      <c r="T4" s="95"/>
      <c r="U4" s="6"/>
      <c r="V4" s="6"/>
      <c r="W4" s="6"/>
      <c r="X4" s="6"/>
      <c r="Y4" s="6"/>
      <c r="Z4" s="6"/>
    </row>
    <row r="5" spans="1:26" ht="22.5" customHeight="1">
      <c r="A5" s="3"/>
      <c r="B5" s="95" t="s">
        <v>64</v>
      </c>
      <c r="C5" s="95"/>
      <c r="D5" s="95"/>
      <c r="E5" s="95"/>
      <c r="F5" s="95"/>
      <c r="G5" s="95"/>
      <c r="H5" s="95"/>
      <c r="I5" s="95"/>
      <c r="J5" s="95"/>
      <c r="K5" s="95"/>
      <c r="L5" s="95"/>
      <c r="M5" s="95"/>
      <c r="N5" s="95"/>
      <c r="O5" s="95"/>
      <c r="P5" s="95"/>
      <c r="Q5" s="95"/>
      <c r="R5" s="95"/>
      <c r="S5" s="95"/>
      <c r="T5" s="95"/>
      <c r="U5" s="6"/>
      <c r="V5" s="6"/>
      <c r="W5" s="6"/>
      <c r="X5" s="6"/>
      <c r="Y5" s="6"/>
      <c r="Z5" s="6"/>
    </row>
    <row r="6" spans="1:26" ht="22.5" customHeight="1">
      <c r="A6" s="3"/>
      <c r="B6" s="97" t="s">
        <v>65</v>
      </c>
      <c r="C6" s="97"/>
      <c r="D6" s="97"/>
      <c r="E6" s="97"/>
      <c r="F6" s="97"/>
      <c r="G6" s="97"/>
      <c r="H6" s="97"/>
      <c r="I6" s="97"/>
      <c r="J6" s="97"/>
      <c r="K6" s="97"/>
      <c r="L6" s="97"/>
      <c r="M6" s="97"/>
      <c r="N6" s="97"/>
      <c r="O6" s="97"/>
      <c r="P6" s="97"/>
      <c r="Q6" s="97"/>
      <c r="R6" s="97"/>
      <c r="S6" s="97"/>
      <c r="T6" s="97"/>
      <c r="U6" s="6"/>
      <c r="V6" s="6"/>
      <c r="W6" s="6"/>
      <c r="X6" s="6"/>
      <c r="Y6" s="6"/>
      <c r="Z6" s="6"/>
    </row>
    <row r="7" spans="1:26" s="128" customFormat="1" ht="36" customHeight="1">
      <c r="A7" s="3"/>
      <c r="B7" s="98" t="s">
        <v>6</v>
      </c>
      <c r="C7" s="99" t="s">
        <v>7</v>
      </c>
      <c r="D7" s="143" t="s">
        <v>58</v>
      </c>
      <c r="E7" s="19" t="s">
        <v>9</v>
      </c>
      <c r="F7" s="19"/>
      <c r="G7" s="19"/>
      <c r="H7" s="144" t="s">
        <v>10</v>
      </c>
      <c r="I7" s="144"/>
      <c r="J7" s="144"/>
      <c r="K7" s="21" t="s">
        <v>66</v>
      </c>
      <c r="L7" s="145" t="s">
        <v>12</v>
      </c>
      <c r="M7" s="146" t="s">
        <v>13</v>
      </c>
      <c r="N7" s="104" t="s">
        <v>53</v>
      </c>
      <c r="O7" s="147" t="s">
        <v>67</v>
      </c>
      <c r="P7" s="147"/>
      <c r="Q7" s="147"/>
      <c r="R7" s="148" t="s">
        <v>68</v>
      </c>
      <c r="S7" s="149" t="s">
        <v>17</v>
      </c>
      <c r="T7" s="28">
        <f>IF(SUM(T10:T79)=0," ","Race Posn")</f>
        <v>0</v>
      </c>
      <c r="U7" s="29" t="s">
        <v>18</v>
      </c>
      <c r="V7" s="29" t="s">
        <v>19</v>
      </c>
      <c r="W7" s="29" t="s">
        <v>20</v>
      </c>
      <c r="X7" s="29" t="s">
        <v>21</v>
      </c>
      <c r="Y7" s="29" t="s">
        <v>22</v>
      </c>
      <c r="Z7" s="29" t="s">
        <v>17</v>
      </c>
    </row>
    <row r="8" spans="1:26" s="128" customFormat="1" ht="15.75" customHeight="1">
      <c r="A8" s="3"/>
      <c r="B8" s="98"/>
      <c r="C8" s="99"/>
      <c r="D8" s="143"/>
      <c r="E8" s="35" t="s">
        <v>23</v>
      </c>
      <c r="F8" s="35" t="s">
        <v>24</v>
      </c>
      <c r="G8" s="35" t="s">
        <v>25</v>
      </c>
      <c r="H8" s="36" t="s">
        <v>23</v>
      </c>
      <c r="I8" s="36" t="s">
        <v>24</v>
      </c>
      <c r="J8" s="36" t="s">
        <v>25</v>
      </c>
      <c r="K8" s="21"/>
      <c r="L8" s="145"/>
      <c r="M8" s="146"/>
      <c r="N8" s="111" t="s">
        <v>69</v>
      </c>
      <c r="O8" s="38" t="s">
        <v>23</v>
      </c>
      <c r="P8" s="38" t="s">
        <v>24</v>
      </c>
      <c r="Q8" s="38" t="s">
        <v>25</v>
      </c>
      <c r="R8" s="148"/>
      <c r="S8" s="149"/>
      <c r="T8" s="28"/>
      <c r="U8" s="39"/>
      <c r="V8" s="39"/>
      <c r="W8" s="39"/>
      <c r="X8" s="39"/>
      <c r="Y8" s="39"/>
      <c r="Z8" s="39"/>
    </row>
    <row r="9" spans="1:26" s="88" customFormat="1" ht="12.75" customHeight="1">
      <c r="A9" s="3"/>
      <c r="B9" s="150"/>
      <c r="C9" s="46"/>
      <c r="D9" s="46"/>
      <c r="E9" s="42"/>
      <c r="F9" s="42"/>
      <c r="G9" s="42"/>
      <c r="H9" s="42"/>
      <c r="I9" s="42"/>
      <c r="J9" s="42"/>
      <c r="K9" s="151"/>
      <c r="L9" s="44"/>
      <c r="M9" s="45"/>
      <c r="N9" s="46"/>
      <c r="O9" s="42"/>
      <c r="P9" s="42"/>
      <c r="Q9" s="42"/>
      <c r="R9" s="152"/>
      <c r="S9" s="48"/>
      <c r="T9" s="48"/>
      <c r="U9" s="39"/>
      <c r="V9" s="39"/>
      <c r="W9" s="39"/>
      <c r="X9" s="39"/>
      <c r="Y9" s="39"/>
      <c r="Z9" s="39"/>
    </row>
    <row r="10" spans="1:26" s="128" customFormat="1" ht="24.75" customHeight="1">
      <c r="A10" s="3"/>
      <c r="B10" s="118">
        <f>IF('Barmouth-Caernarfon'!B12=0," ",IF('Barmouth-Caernarfon'!B12=" "," ",'Barmouth-Caernarfon'!B12))</f>
        <v>0</v>
      </c>
      <c r="C10" s="119">
        <f>'Barmouth-Caernarfon'!C12</f>
        <v>1.056</v>
      </c>
      <c r="D10" s="153">
        <f>IF('Caernarfon-Whitehaven'!AA11=0," ",'Caernarfon-Whitehaven'!AA11)</f>
        <v>42534.802083333336</v>
      </c>
      <c r="E10" s="53">
        <f>INT(E11)</f>
        <v>1</v>
      </c>
      <c r="F10" s="53">
        <f>INT((E11-E10)*24)</f>
        <v>10</v>
      </c>
      <c r="G10" s="54">
        <f>(((E11-E10)*24)-INT((E11-E10)*24))*60</f>
        <v>46.99999999254942</v>
      </c>
      <c r="H10" s="55">
        <f>INT(H11)</f>
        <v>1</v>
      </c>
      <c r="I10" s="55">
        <f>INT((H11-H10)*24)</f>
        <v>12</v>
      </c>
      <c r="J10" s="56">
        <f>(((H11-H10)*24)-INT((H11-H10)*24))*60</f>
        <v>43.87199999213234</v>
      </c>
      <c r="K10" s="52">
        <v>42536.251388888886</v>
      </c>
      <c r="L10" s="57">
        <f>IF(K10=0," ",V11)</f>
        <v>1</v>
      </c>
      <c r="M10" s="58">
        <f>IF(K10=0," ",X11)</f>
        <v>1</v>
      </c>
      <c r="N10" s="59">
        <f>N11</f>
        <v>0.0034722222</v>
      </c>
      <c r="O10" s="60">
        <f>INT(O11)</f>
        <v>0</v>
      </c>
      <c r="P10" s="60">
        <f>INT((O11-O10)*24)</f>
        <v>4</v>
      </c>
      <c r="Q10" s="61">
        <f>(((O11-O10)*24)-INT((O11-O10)*24))*60</f>
        <v>34.00000004038187</v>
      </c>
      <c r="R10" s="62">
        <v>42536.44513888889</v>
      </c>
      <c r="S10" s="63">
        <f>IF(R10=0," ",Z11)</f>
        <v>8</v>
      </c>
      <c r="T10" s="154">
        <f>IF(K10=0," ",'Race Totals'!Z9)</f>
        <v>2</v>
      </c>
      <c r="U10" s="5"/>
      <c r="V10" s="5"/>
      <c r="W10" s="5"/>
      <c r="X10" s="5"/>
      <c r="Y10" s="5"/>
      <c r="Z10" s="5"/>
    </row>
    <row r="11" spans="1:26" s="156" customFormat="1" ht="12.75" customHeight="1">
      <c r="A11" s="3"/>
      <c r="B11" s="155"/>
      <c r="C11" s="69">
        <f>'Barmouth-Caernarfon'!C12</f>
        <v>1.056</v>
      </c>
      <c r="D11" s="69"/>
      <c r="E11" s="68">
        <f>IF(K10=0,0,K10-D10)</f>
        <v>1.4493055555503815</v>
      </c>
      <c r="F11" s="69"/>
      <c r="G11" s="69"/>
      <c r="H11" s="69">
        <f>IF(K10=0,0,E11*C10)</f>
        <v>1.530466666661203</v>
      </c>
      <c r="I11" s="69"/>
      <c r="J11" s="69"/>
      <c r="K11" s="69"/>
      <c r="L11" s="70"/>
      <c r="M11" s="71"/>
      <c r="N11" s="68">
        <f>IF(R10=0,0,0.0034722222)</f>
        <v>0.0034722222</v>
      </c>
      <c r="O11" s="68">
        <f>IF(R10=0,0,R10-K10-N10)</f>
        <v>0.19027777780582075</v>
      </c>
      <c r="P11" s="69"/>
      <c r="Q11" s="69"/>
      <c r="R11" s="132"/>
      <c r="S11" s="73">
        <f>O11</f>
        <v>0.19027777780582075</v>
      </c>
      <c r="T11" s="73">
        <f>P11</f>
        <v>0</v>
      </c>
      <c r="U11" s="75">
        <f>IF(E11=0," ",E11)</f>
        <v>1.4493055555503815</v>
      </c>
      <c r="V11" s="5">
        <f>IF(K10=0," ",RANK(U11,U$11:U$79,1))</f>
        <v>1</v>
      </c>
      <c r="W11" s="5">
        <f>IF(H11=0," ",H11)</f>
        <v>1.530466666661203</v>
      </c>
      <c r="X11" s="5">
        <f>IF(K10=0," ",RANK(W11,W$11:W$79,1))</f>
        <v>1</v>
      </c>
      <c r="Y11" s="75">
        <f>IF(O11=0," ",O11)</f>
        <v>0.19027777780582075</v>
      </c>
      <c r="Z11" s="5">
        <f>IF(R10=0," ",RANK(Y11,Y$11:Y$79,1))</f>
        <v>8</v>
      </c>
    </row>
    <row r="12" spans="1:26" s="128" customFormat="1" ht="24.75" customHeight="1">
      <c r="A12" s="3"/>
      <c r="B12" s="118">
        <f>IF('Barmouth-Caernarfon'!B14=0," ",IF('Barmouth-Caernarfon'!B14=" "," ",'Barmouth-Caernarfon'!B14))</f>
        <v>0</v>
      </c>
      <c r="C12" s="119">
        <f>'Barmouth-Caernarfon'!C14</f>
        <v>0.952</v>
      </c>
      <c r="D12" s="153">
        <f>IF('Caernarfon-Whitehaven'!AA13=0," ",'Caernarfon-Whitehaven'!AA13)</f>
        <v>0</v>
      </c>
      <c r="E12" s="53">
        <f>INT(E13)</f>
        <v>0</v>
      </c>
      <c r="F12" s="53">
        <f>INT((E13-E12)*24)</f>
        <v>0</v>
      </c>
      <c r="G12" s="54">
        <f>(((E13-E12)*24)-INT((E13-E12)*24))*60</f>
        <v>0</v>
      </c>
      <c r="H12" s="55">
        <f>INT(H13)</f>
        <v>0</v>
      </c>
      <c r="I12" s="55">
        <f>INT((H13-H12)*24)</f>
        <v>0</v>
      </c>
      <c r="J12" s="56">
        <f>(((H13-H12)*24)-INT((H13-H12)*24))*60</f>
        <v>0</v>
      </c>
      <c r="K12" s="52"/>
      <c r="L12" s="57">
        <f>IF(K12=0," ",V13)</f>
        <v>0</v>
      </c>
      <c r="M12" s="58">
        <f>IF(K12=0," ",X13)</f>
        <v>0</v>
      </c>
      <c r="N12" s="59">
        <f>N13</f>
        <v>0</v>
      </c>
      <c r="O12" s="60">
        <f>INT(O13)</f>
        <v>0</v>
      </c>
      <c r="P12" s="60">
        <f>INT((O13-O12)*24)</f>
        <v>0</v>
      </c>
      <c r="Q12" s="61">
        <f>(((O13-O12)*24)-INT((O13-O12)*24))*60</f>
        <v>0</v>
      </c>
      <c r="R12" s="62"/>
      <c r="S12" s="63">
        <f>IF(R12=0," ",Z13)</f>
        <v>0</v>
      </c>
      <c r="T12" s="154">
        <f>IF(K12=0," ",'Race Totals'!Z11)</f>
        <v>0</v>
      </c>
      <c r="U12" s="5"/>
      <c r="V12" s="5"/>
      <c r="W12" s="5"/>
      <c r="X12" s="5"/>
      <c r="Y12" s="5"/>
      <c r="Z12" s="5"/>
    </row>
    <row r="13" spans="1:26" s="156" customFormat="1" ht="12.75" customHeight="1">
      <c r="A13" s="3"/>
      <c r="B13" s="155"/>
      <c r="C13" s="69"/>
      <c r="D13" s="69"/>
      <c r="E13" s="68">
        <f>IF(K12=0,0,K12-D12)</f>
        <v>0</v>
      </c>
      <c r="F13" s="69"/>
      <c r="G13" s="69"/>
      <c r="H13" s="69">
        <f>IF(K12=0,0,E13*C12)</f>
        <v>0</v>
      </c>
      <c r="I13" s="69"/>
      <c r="J13" s="69"/>
      <c r="K13" s="69"/>
      <c r="L13" s="70"/>
      <c r="M13" s="71"/>
      <c r="N13" s="68">
        <f>IF(R12=0,0,0.0034722222)</f>
        <v>0</v>
      </c>
      <c r="O13" s="68">
        <f>IF(R12=0,0,R12-K12-N12)</f>
        <v>0</v>
      </c>
      <c r="P13" s="69"/>
      <c r="Q13" s="69"/>
      <c r="R13" s="132"/>
      <c r="S13" s="73">
        <f>O13</f>
        <v>0</v>
      </c>
      <c r="T13" s="73">
        <f>P13</f>
        <v>0</v>
      </c>
      <c r="U13" s="75">
        <f>IF(E13=0," ",E13)</f>
        <v>0</v>
      </c>
      <c r="V13" s="5">
        <f>IF(K12=0," ",RANK(U13,U$11:U$79,1))</f>
        <v>0</v>
      </c>
      <c r="W13" s="5">
        <f>IF(H13=0," ",H13)</f>
        <v>0</v>
      </c>
      <c r="X13" s="5">
        <f>IF(K12=0," ",RANK(W13,W$11:W$79,1))</f>
        <v>0</v>
      </c>
      <c r="Y13" s="75">
        <f>IF(O13=0," ",O13)</f>
        <v>0</v>
      </c>
      <c r="Z13" s="5">
        <f>IF(R12=0," ",RANK(Y13,Y$11:Y$79,1))</f>
        <v>0</v>
      </c>
    </row>
    <row r="14" spans="1:26" ht="24" customHeight="1">
      <c r="A14" s="10"/>
      <c r="B14" s="118">
        <f>IF('Barmouth-Caernarfon'!B16=0," ",IF('Barmouth-Caernarfon'!B16=" "," ",'Barmouth-Caernarfon'!B16))</f>
        <v>0</v>
      </c>
      <c r="C14" s="119">
        <f>'Barmouth-Caernarfon'!C16</f>
        <v>1.003</v>
      </c>
      <c r="D14" s="153">
        <f>IF('Caernarfon-Whitehaven'!AA15=0," ",'Caernarfon-Whitehaven'!AA15)</f>
        <v>42534.98611111111</v>
      </c>
      <c r="E14" s="53">
        <f>INT(E15)</f>
        <v>2</v>
      </c>
      <c r="F14" s="53">
        <f>INT((E15-E14)*24)</f>
        <v>4</v>
      </c>
      <c r="G14" s="54">
        <f>(((E15-E14)*24)-INT((E15-E14)*24))*60</f>
        <v>6.984919309616089E-09</v>
      </c>
      <c r="H14" s="55">
        <f>INT(H15)</f>
        <v>2</v>
      </c>
      <c r="I14" s="55">
        <f>INT((H15-H14)*24)</f>
        <v>4</v>
      </c>
      <c r="J14" s="56">
        <f>(((H15-H14)*24)-INT((H15-H14)*24))*60</f>
        <v>9.360000007005311</v>
      </c>
      <c r="K14" s="52">
        <v>42537.15277777778</v>
      </c>
      <c r="L14" s="57">
        <f>IF(K14=0," ",V15)</f>
        <v>10</v>
      </c>
      <c r="M14" s="58">
        <f>IF(K14=0," ",X15)</f>
        <v>9</v>
      </c>
      <c r="N14" s="59">
        <f>N15</f>
        <v>0.0034722222</v>
      </c>
      <c r="O14" s="60">
        <f>INT(O15)</f>
        <v>0</v>
      </c>
      <c r="P14" s="60">
        <f>INT((O15-O14)*24)</f>
        <v>4</v>
      </c>
      <c r="Q14" s="61">
        <f>(((O15-O14)*24)-INT((O15-O14)*24))*60</f>
        <v>31.000000030602983</v>
      </c>
      <c r="R14" s="62">
        <v>42537.34444444445</v>
      </c>
      <c r="S14" s="63">
        <f>IF(R14=0," ",Z15)</f>
        <v>6</v>
      </c>
      <c r="T14" s="154">
        <f>IF(K14=0," ",'Race Totals'!Z13)</f>
        <v>9</v>
      </c>
      <c r="U14" s="5"/>
      <c r="V14" s="5"/>
      <c r="W14" s="5"/>
      <c r="X14" s="5"/>
      <c r="Y14" s="5"/>
      <c r="Z14" s="5"/>
    </row>
    <row r="15" spans="1:26" ht="14.25" customHeight="1">
      <c r="A15" s="10"/>
      <c r="B15" s="155"/>
      <c r="C15" s="69"/>
      <c r="D15" s="69"/>
      <c r="E15" s="68">
        <f>IF(K14=0,0,K14-D14)</f>
        <v>2.1666666666715173</v>
      </c>
      <c r="F15" s="69"/>
      <c r="G15" s="69"/>
      <c r="H15" s="69">
        <f>IF(K14=0,0,E15*C14)</f>
        <v>2.1731666666715315</v>
      </c>
      <c r="I15" s="69"/>
      <c r="J15" s="69"/>
      <c r="K15" s="69"/>
      <c r="L15" s="70"/>
      <c r="M15" s="71"/>
      <c r="N15" s="68">
        <f>IF(R14=0,0,0.0034722222)</f>
        <v>0.0034722222</v>
      </c>
      <c r="O15" s="68">
        <f>IF(R14=0,0,R14-K14-N14)</f>
        <v>0.18819444446569653</v>
      </c>
      <c r="P15" s="69"/>
      <c r="Q15" s="69"/>
      <c r="R15" s="132"/>
      <c r="S15" s="73">
        <f>O15</f>
        <v>0.18819444446569653</v>
      </c>
      <c r="T15" s="73">
        <f>P15</f>
        <v>0</v>
      </c>
      <c r="U15" s="75">
        <f>IF(E15=0," ",E15)</f>
        <v>2.1666666666715173</v>
      </c>
      <c r="V15" s="5">
        <f>IF(K14=0," ",RANK(U15,U$11:U$79,1))</f>
        <v>10</v>
      </c>
      <c r="W15" s="5">
        <f>IF(H15=0," ",H15)</f>
        <v>2.1731666666715315</v>
      </c>
      <c r="X15" s="5">
        <f>IF(K14=0," ",RANK(W15,W$11:W$79,1))</f>
        <v>9</v>
      </c>
      <c r="Y15" s="75">
        <f>IF(O15=0," ",O15)</f>
        <v>0.18819444446569653</v>
      </c>
      <c r="Z15" s="5">
        <f>IF(R14=0," ",RANK(Y15,Y$11:Y$79,1))</f>
        <v>6</v>
      </c>
    </row>
    <row r="16" spans="1:26" ht="24" customHeight="1">
      <c r="A16" s="10"/>
      <c r="B16" s="118">
        <f>IF('Barmouth-Caernarfon'!B18=0," ",IF('Barmouth-Caernarfon'!B18=" "," ",'Barmouth-Caernarfon'!B18))</f>
        <v>0</v>
      </c>
      <c r="C16" s="119">
        <f>'Barmouth-Caernarfon'!C18</f>
        <v>0.966</v>
      </c>
      <c r="D16" s="153">
        <f>IF('Caernarfon-Whitehaven'!AA17=0," ",'Caernarfon-Whitehaven'!AA17)</f>
        <v>42535.125</v>
      </c>
      <c r="E16" s="53">
        <f>INT(E17)</f>
        <v>1</v>
      </c>
      <c r="F16" s="53">
        <f>INT((E17-E16)*24)</f>
        <v>21</v>
      </c>
      <c r="G16" s="54">
        <f>(((E17-E16)*24)-INT((E17-E16)*24))*60</f>
        <v>39.000000001396984</v>
      </c>
      <c r="H16" s="55">
        <f>INT(H17)</f>
        <v>1</v>
      </c>
      <c r="I16" s="55">
        <f>INT((H17-H16)*24)</f>
        <v>20</v>
      </c>
      <c r="J16" s="56">
        <f>(((H17-H16)*24)-INT((H17-H16)*24))*60</f>
        <v>5.874000001349486</v>
      </c>
      <c r="K16" s="52">
        <v>42537.027083333334</v>
      </c>
      <c r="L16" s="57">
        <f>IF(K16=0," ",V17)</f>
        <v>6</v>
      </c>
      <c r="M16" s="58">
        <f>IF(K16=0," ",X17)</f>
        <v>6</v>
      </c>
      <c r="N16" s="59">
        <f>N17</f>
        <v>0.0034722222</v>
      </c>
      <c r="O16" s="60">
        <f>INT(O17)</f>
        <v>0</v>
      </c>
      <c r="P16" s="60">
        <f>INT((O17-O16)*24)</f>
        <v>5</v>
      </c>
      <c r="Q16" s="61">
        <f>(((O17-O16)*24)-INT((O17-O16)*24))*60</f>
        <v>55.00000003199997</v>
      </c>
      <c r="R16" s="62">
        <v>42537.277083333334</v>
      </c>
      <c r="S16" s="63">
        <f>IF(R16=0," ",Z17)</f>
        <v>11</v>
      </c>
      <c r="T16" s="154">
        <f>IF(K16=0," ",'Race Totals'!Z15)</f>
        <v>7</v>
      </c>
      <c r="U16" s="5"/>
      <c r="V16" s="5"/>
      <c r="W16" s="5"/>
      <c r="X16" s="5"/>
      <c r="Y16" s="5"/>
      <c r="Z16" s="5"/>
    </row>
    <row r="17" spans="1:26" ht="14.25" customHeight="1">
      <c r="A17" s="10"/>
      <c r="B17" s="155"/>
      <c r="C17" s="69"/>
      <c r="D17" s="69"/>
      <c r="E17" s="68">
        <f>IF(K16=0,0,K16-D16)</f>
        <v>1.9020833333343035</v>
      </c>
      <c r="F17" s="69"/>
      <c r="G17" s="69"/>
      <c r="H17" s="69">
        <f>IF(K16=0,0,E17*C16)</f>
        <v>1.8374125000009371</v>
      </c>
      <c r="I17" s="69"/>
      <c r="J17" s="69"/>
      <c r="K17" s="69"/>
      <c r="L17" s="157">
        <f>E17</f>
        <v>1.9020833333343035</v>
      </c>
      <c r="M17" s="158">
        <f>H17</f>
        <v>1.8374125000009371</v>
      </c>
      <c r="N17" s="68">
        <f>IF(R16=0,0,0.0034722222)</f>
        <v>0.0034722222</v>
      </c>
      <c r="O17" s="68">
        <f>IF(R16=0,0,R16-K16-N16)</f>
        <v>0.2465277778</v>
      </c>
      <c r="P17" s="69"/>
      <c r="Q17" s="69"/>
      <c r="R17" s="132"/>
      <c r="S17" s="159">
        <f>P17</f>
        <v>0</v>
      </c>
      <c r="T17" s="73">
        <f>P17</f>
        <v>0</v>
      </c>
      <c r="U17" s="75">
        <f>IF(E17=0," ",E17)</f>
        <v>1.9020833333343035</v>
      </c>
      <c r="V17" s="5">
        <f>IF(K16=0," ",RANK(U17,U$11:U$79,1))</f>
        <v>6</v>
      </c>
      <c r="W17" s="5">
        <f>IF(H17=0," ",H17)</f>
        <v>1.8374125000009371</v>
      </c>
      <c r="X17" s="5">
        <f>IF(K16=0," ",RANK(W17,W$11:W$79,1))</f>
        <v>6</v>
      </c>
      <c r="Y17" s="75">
        <f>IF(O17=0," ",O17)</f>
        <v>0.2465277778</v>
      </c>
      <c r="Z17" s="5">
        <f>IF(R16=0," ",RANK(Y17,Y$11:Y$79,1))</f>
        <v>11</v>
      </c>
    </row>
    <row r="18" spans="1:26" ht="24" customHeight="1">
      <c r="A18" s="10"/>
      <c r="B18" s="118">
        <f>IF('Barmouth-Caernarfon'!B20=0," ",IF('Barmouth-Caernarfon'!B20=" "," ",'Barmouth-Caernarfon'!B20))</f>
        <v>0</v>
      </c>
      <c r="C18" s="119">
        <f>'Barmouth-Caernarfon'!C20</f>
        <v>0.949</v>
      </c>
      <c r="D18" s="153">
        <f>IF('Caernarfon-Whitehaven'!AA19=0," ",'Caernarfon-Whitehaven'!AA19)</f>
        <v>42535.38125</v>
      </c>
      <c r="E18" s="53">
        <f>INT(E19)</f>
        <v>2</v>
      </c>
      <c r="F18" s="53">
        <f>INT((E19-E18)*24)</f>
        <v>15</v>
      </c>
      <c r="G18" s="54">
        <f>(((E19-E18)*24)-INT((E19-E18)*24))*60</f>
        <v>11.999999997206032</v>
      </c>
      <c r="H18" s="55">
        <f>INT(H19)</f>
        <v>2</v>
      </c>
      <c r="I18" s="55">
        <f>INT((H19-H18)*24)</f>
        <v>11</v>
      </c>
      <c r="J18" s="56">
        <f>(((H19-H18)*24)-INT((H19-H18)*24))*60</f>
        <v>58.607999997348514</v>
      </c>
      <c r="K18" s="52">
        <v>42538.01458333333</v>
      </c>
      <c r="L18" s="57">
        <f>IF(K18=0," ",V19)</f>
        <v>12</v>
      </c>
      <c r="M18" s="58">
        <f>IF(K18=0," ",X19)</f>
        <v>12</v>
      </c>
      <c r="N18" s="59">
        <f>N19</f>
        <v>0.0034722222</v>
      </c>
      <c r="O18" s="60">
        <f>INT(O19)</f>
        <v>0</v>
      </c>
      <c r="P18" s="60">
        <f>INT((O19-O18)*24)</f>
        <v>7</v>
      </c>
      <c r="Q18" s="61">
        <f>(((O19-O18)*24)-INT((O19-O18)*24))*60</f>
        <v>4.000000036889464</v>
      </c>
      <c r="R18" s="62">
        <v>42538.3125</v>
      </c>
      <c r="S18" s="63">
        <f>IF(R18=0," ",Z19)</f>
        <v>12</v>
      </c>
      <c r="T18" s="154">
        <f>IF(K18=0," ",'Race Totals'!Z17)</f>
        <v>13</v>
      </c>
      <c r="U18" s="5"/>
      <c r="V18" s="5"/>
      <c r="W18" s="5"/>
      <c r="X18" s="5"/>
      <c r="Y18" s="5"/>
      <c r="Z18" s="5"/>
    </row>
    <row r="19" spans="1:26" ht="14.25" customHeight="1">
      <c r="A19" s="10"/>
      <c r="B19" s="155"/>
      <c r="C19" s="69"/>
      <c r="D19" s="69"/>
      <c r="E19" s="68">
        <f>IF(K18=0,0,K18-D18)</f>
        <v>2.633333333331393</v>
      </c>
      <c r="F19" s="69"/>
      <c r="G19" s="69"/>
      <c r="H19" s="69">
        <f>IF(K18=0,0,E19*C18)</f>
        <v>2.499033333331492</v>
      </c>
      <c r="I19" s="69"/>
      <c r="J19" s="69"/>
      <c r="K19" s="69"/>
      <c r="L19" s="157">
        <f>E19</f>
        <v>2.633333333331393</v>
      </c>
      <c r="M19" s="158">
        <f>H19</f>
        <v>2.499033333331492</v>
      </c>
      <c r="N19" s="68">
        <f>IF(R18=0,0,0.0034722222)</f>
        <v>0.0034722222</v>
      </c>
      <c r="O19" s="68">
        <f>IF(R18=0,0,R18-K18-N18)</f>
        <v>0.2944444444700621</v>
      </c>
      <c r="P19" s="69"/>
      <c r="Q19" s="69"/>
      <c r="R19" s="132"/>
      <c r="S19" s="159">
        <f>P19</f>
        <v>0</v>
      </c>
      <c r="T19" s="73">
        <f>P19</f>
        <v>0</v>
      </c>
      <c r="U19" s="75">
        <f>IF(E19=0," ",E19)</f>
        <v>2.633333333331393</v>
      </c>
      <c r="V19" s="5">
        <f>IF(K18=0," ",RANK(U19,U$11:U$79,1))</f>
        <v>12</v>
      </c>
      <c r="W19" s="5">
        <f>IF(H19=0," ",H19)</f>
        <v>2.499033333331492</v>
      </c>
      <c r="X19" s="5">
        <f>IF(K18=0," ",RANK(W19,W$11:W$79,1))</f>
        <v>12</v>
      </c>
      <c r="Y19" s="75">
        <f>IF(O19=0," ",O19)</f>
        <v>0.2944444444700621</v>
      </c>
      <c r="Z19" s="5">
        <f>IF(R18=0," ",RANK(Y19,Y$11:Y$79,1))</f>
        <v>12</v>
      </c>
    </row>
    <row r="20" spans="1:26" ht="24" customHeight="1">
      <c r="A20" s="10"/>
      <c r="B20" s="118">
        <f>IF('Barmouth-Caernarfon'!B22=0," ",IF('Barmouth-Caernarfon'!B22=" "," ",'Barmouth-Caernarfon'!B22))</f>
        <v>0</v>
      </c>
      <c r="C20" s="119">
        <f>'Barmouth-Caernarfon'!C22</f>
        <v>0.982</v>
      </c>
      <c r="D20" s="153">
        <f>IF('Caernarfon-Whitehaven'!AA21=0," ",'Caernarfon-Whitehaven'!AA21)</f>
        <v>42535.15972222222</v>
      </c>
      <c r="E20" s="53">
        <f>INT(E21)</f>
        <v>0</v>
      </c>
      <c r="F20" s="53">
        <f>INT((E21-E20)*24)</f>
        <v>0</v>
      </c>
      <c r="G20" s="54">
        <f>(((E21-E20)*24)-INT((E21-E20)*24))*60</f>
        <v>0</v>
      </c>
      <c r="H20" s="55">
        <f>INT(H21)</f>
        <v>0</v>
      </c>
      <c r="I20" s="55">
        <f>INT((H21-H20)*24)</f>
        <v>0</v>
      </c>
      <c r="J20" s="56">
        <f>(((H21-H20)*24)-INT((H21-H20)*24))*60</f>
        <v>0</v>
      </c>
      <c r="K20" s="52"/>
      <c r="L20" s="57">
        <f>IF(K20=0," ",V21)</f>
        <v>0</v>
      </c>
      <c r="M20" s="58">
        <f>IF(K20=0," ",X21)</f>
        <v>0</v>
      </c>
      <c r="N20" s="59">
        <f>N21</f>
        <v>0</v>
      </c>
      <c r="O20" s="60">
        <f>INT(O21)</f>
        <v>0</v>
      </c>
      <c r="P20" s="60">
        <f>INT((O21-O20)*24)</f>
        <v>0</v>
      </c>
      <c r="Q20" s="61">
        <f>(((O21-O20)*24)-INT((O21-O20)*24))*60</f>
        <v>0</v>
      </c>
      <c r="R20" s="62"/>
      <c r="S20" s="63">
        <f>IF(R20=0," ",Z21)</f>
        <v>0</v>
      </c>
      <c r="T20" s="154">
        <f>IF(K20=0," ",'Race Totals'!Z19)</f>
        <v>0</v>
      </c>
      <c r="U20" s="5"/>
      <c r="V20" s="5"/>
      <c r="W20" s="5"/>
      <c r="X20" s="5"/>
      <c r="Y20" s="5"/>
      <c r="Z20" s="5"/>
    </row>
    <row r="21" spans="1:26" ht="14.25" customHeight="1">
      <c r="A21" s="10"/>
      <c r="B21" s="155"/>
      <c r="C21" s="69"/>
      <c r="D21" s="69"/>
      <c r="E21" s="68">
        <f>IF(K20=0,0,K20-D20)</f>
        <v>0</v>
      </c>
      <c r="F21" s="69"/>
      <c r="G21" s="69"/>
      <c r="H21" s="69">
        <f>IF(K20=0,0,E21*C20)</f>
        <v>0</v>
      </c>
      <c r="I21" s="69"/>
      <c r="J21" s="69"/>
      <c r="K21" s="69"/>
      <c r="L21" s="157">
        <f>E21</f>
        <v>0</v>
      </c>
      <c r="M21" s="158">
        <f>H21</f>
        <v>0</v>
      </c>
      <c r="N21" s="68">
        <f>IF(R20=0,0,0.0034722222)</f>
        <v>0</v>
      </c>
      <c r="O21" s="68">
        <f>IF(R20=0,0,R20-K20-N20)</f>
        <v>0</v>
      </c>
      <c r="P21" s="69"/>
      <c r="Q21" s="69"/>
      <c r="R21" s="132"/>
      <c r="S21" s="159">
        <f>P21</f>
        <v>0</v>
      </c>
      <c r="T21" s="73">
        <f>P21</f>
        <v>0</v>
      </c>
      <c r="U21" s="75">
        <f>IF(E21=0," ",E21)</f>
        <v>0</v>
      </c>
      <c r="V21" s="5">
        <f>IF(K20=0," ",RANK(U21,U$11:U$79,1))</f>
        <v>0</v>
      </c>
      <c r="W21" s="5">
        <f>IF(H21=0," ",H21)</f>
        <v>0</v>
      </c>
      <c r="X21" s="5">
        <f>IF(K20=0," ",RANK(W21,W$11:W$79,1))</f>
        <v>0</v>
      </c>
      <c r="Y21" s="75">
        <f>IF(O21=0," ",O21)</f>
        <v>0</v>
      </c>
      <c r="Z21" s="5">
        <f>IF(R20=0," ",RANK(Y21,Y$11:Y$79,1))</f>
        <v>0</v>
      </c>
    </row>
    <row r="22" spans="1:26" ht="24" customHeight="1">
      <c r="A22" s="10"/>
      <c r="B22" s="118">
        <f>IF('Barmouth-Caernarfon'!B24=0," ",IF('Barmouth-Caernarfon'!B24=" "," ",'Barmouth-Caernarfon'!B24))</f>
        <v>0</v>
      </c>
      <c r="C22" s="119">
        <f>'Barmouth-Caernarfon'!C24</f>
        <v>0.957</v>
      </c>
      <c r="D22" s="153">
        <f>IF('Caernarfon-Whitehaven'!AA23=0," ",'Caernarfon-Whitehaven'!AA23)</f>
        <v>42534.76388888889</v>
      </c>
      <c r="E22" s="53">
        <f>INT(E23)</f>
        <v>2</v>
      </c>
      <c r="F22" s="53">
        <f>INT((E23-E22)*24)</f>
        <v>19</v>
      </c>
      <c r="G22" s="54">
        <f>(((E23-E22)*24)-INT((E23-E22)*24))*60</f>
        <v>1.9999999925494194</v>
      </c>
      <c r="H22" s="55">
        <f>INT(H23)</f>
        <v>2</v>
      </c>
      <c r="I22" s="55">
        <f>INT((H23-H22)*24)</f>
        <v>16</v>
      </c>
      <c r="J22" s="56">
        <f>(((H23-H22)*24)-INT((H23-H22)*24))*60</f>
        <v>9.053999992869493</v>
      </c>
      <c r="K22" s="52">
        <v>42537.55694444444</v>
      </c>
      <c r="L22" s="57">
        <f>IF(K22=0," ",V23)</f>
        <v>13</v>
      </c>
      <c r="M22" s="58">
        <f>IF(K22=0," ",X23)</f>
        <v>13</v>
      </c>
      <c r="N22" s="59">
        <f>N23</f>
        <v>0.0034722222</v>
      </c>
      <c r="O22" s="60">
        <f>INT(O23)</f>
        <v>0</v>
      </c>
      <c r="P22" s="60">
        <f>INT((O23-O22)*24)</f>
        <v>3</v>
      </c>
      <c r="Q22" s="61">
        <f>(((O23-O22)*24)-INT((O23-O22)*24))*60</f>
        <v>16.000000037587903</v>
      </c>
      <c r="R22" s="62">
        <v>42537.69652777778</v>
      </c>
      <c r="S22" s="63">
        <f>IF(R22=0," ",Z23)</f>
        <v>1</v>
      </c>
      <c r="T22" s="154">
        <f>IF(K22=0," ",'Race Totals'!Z21)</f>
        <v>10</v>
      </c>
      <c r="U22" s="5"/>
      <c r="V22" s="5"/>
      <c r="W22" s="5"/>
      <c r="X22" s="5"/>
      <c r="Y22" s="5"/>
      <c r="Z22" s="5"/>
    </row>
    <row r="23" spans="1:26" ht="14.25" customHeight="1">
      <c r="A23" s="10"/>
      <c r="B23" s="155"/>
      <c r="C23" s="69"/>
      <c r="D23" s="69"/>
      <c r="E23" s="68">
        <f>IF(K22=0,0,K22-D22)</f>
        <v>2.7930555555503815</v>
      </c>
      <c r="F23" s="69"/>
      <c r="G23" s="69"/>
      <c r="H23" s="69">
        <f>IF(K22=0,0,E23*C22)</f>
        <v>2.672954166661715</v>
      </c>
      <c r="I23" s="69"/>
      <c r="J23" s="69"/>
      <c r="K23" s="69"/>
      <c r="L23" s="157">
        <f>E23</f>
        <v>2.7930555555503815</v>
      </c>
      <c r="M23" s="158">
        <f>H23</f>
        <v>2.672954166661715</v>
      </c>
      <c r="N23" s="68">
        <f>IF(R22=0,0,0.0034722222)</f>
        <v>0.0034722222</v>
      </c>
      <c r="O23" s="68">
        <f>IF(R22=0,0,R22-K22-N22)</f>
        <v>0.13611111113721383</v>
      </c>
      <c r="P23" s="69"/>
      <c r="Q23" s="69"/>
      <c r="R23" s="132"/>
      <c r="S23" s="159">
        <f>P23</f>
        <v>0</v>
      </c>
      <c r="T23" s="73">
        <f>P23</f>
        <v>0</v>
      </c>
      <c r="U23" s="75">
        <f>IF(E23=0," ",E23)</f>
        <v>2.7930555555503815</v>
      </c>
      <c r="V23" s="5">
        <f>IF(K22=0," ",RANK(U23,U$11:U$79,1))</f>
        <v>13</v>
      </c>
      <c r="W23" s="5">
        <f>IF(H23=0," ",H23)</f>
        <v>2.672954166661715</v>
      </c>
      <c r="X23" s="5">
        <f>IF(K22=0," ",RANK(W23,W$11:W$79,1))</f>
        <v>13</v>
      </c>
      <c r="Y23" s="75">
        <f>IF(O23=0," ",O23)</f>
        <v>0.13611111113721383</v>
      </c>
      <c r="Z23" s="5">
        <f>IF(R22=0," ",RANK(Y23,Y$11:Y$79,1))</f>
        <v>1</v>
      </c>
    </row>
    <row r="24" spans="1:26" ht="24" customHeight="1">
      <c r="A24" s="10"/>
      <c r="B24" s="118">
        <f>IF('Barmouth-Caernarfon'!B26=0," ",IF('Barmouth-Caernarfon'!B26=" "," ",'Barmouth-Caernarfon'!B26))</f>
        <v>0</v>
      </c>
      <c r="C24" s="119">
        <f>'Barmouth-Caernarfon'!C26</f>
        <v>1.025</v>
      </c>
      <c r="D24" s="153">
        <f>IF('Caernarfon-Whitehaven'!AA25=0," ",'Caernarfon-Whitehaven'!AA25)</f>
        <v>42534.76736111111</v>
      </c>
      <c r="E24" s="53">
        <f>INT(E25)</f>
        <v>1</v>
      </c>
      <c r="F24" s="53">
        <f>INT((E25-E24)*24)</f>
        <v>13</v>
      </c>
      <c r="G24" s="54">
        <f>(((E25-E24)*24)-INT((E25-E24)*24))*60</f>
        <v>34.00000000256114</v>
      </c>
      <c r="H24" s="55">
        <f>INT(H25)</f>
        <v>1</v>
      </c>
      <c r="I24" s="55">
        <f>INT((H25-H24)*24)</f>
        <v>14</v>
      </c>
      <c r="J24" s="56">
        <f>(((H25-H24)*24)-INT((H25-H24)*24))*60</f>
        <v>30.3500000026251</v>
      </c>
      <c r="K24" s="52">
        <v>42536.33263888889</v>
      </c>
      <c r="L24" s="57">
        <f>IF(K24=0," ",V25)</f>
        <v>2</v>
      </c>
      <c r="M24" s="58">
        <f>IF(K24=0," ",X25)</f>
        <v>2</v>
      </c>
      <c r="N24" s="59">
        <f>N25</f>
        <v>0.0034722222</v>
      </c>
      <c r="O24" s="60">
        <f>INT(O25)</f>
        <v>0</v>
      </c>
      <c r="P24" s="60">
        <f>INT((O25-O24)*24)</f>
        <v>4</v>
      </c>
      <c r="Q24" s="61">
        <f>(((O25-O24)*24)-INT((O25-O24)*24))*60</f>
        <v>10.000000035492427</v>
      </c>
      <c r="R24" s="62">
        <v>42536.509722222225</v>
      </c>
      <c r="S24" s="63">
        <f>IF(R24=0," ",Z25)</f>
        <v>4</v>
      </c>
      <c r="T24" s="154">
        <f>IF(K24=0," ",'Race Totals'!Z23)</f>
        <v>1</v>
      </c>
      <c r="U24" s="5"/>
      <c r="V24" s="5"/>
      <c r="W24" s="5"/>
      <c r="X24" s="5"/>
      <c r="Y24" s="5"/>
      <c r="Z24" s="5"/>
    </row>
    <row r="25" spans="1:26" ht="14.25" customHeight="1">
      <c r="A25" s="10"/>
      <c r="B25" s="155"/>
      <c r="C25" s="69"/>
      <c r="D25" s="69"/>
      <c r="E25" s="68">
        <f>IF(K24=0,0,K24-D24)</f>
        <v>1.5652777777795563</v>
      </c>
      <c r="F25" s="69"/>
      <c r="G25" s="69"/>
      <c r="H25" s="69">
        <f>IF(K24=0,0,E25*C24)</f>
        <v>1.6044097222240452</v>
      </c>
      <c r="I25" s="69"/>
      <c r="J25" s="69"/>
      <c r="K25" s="69"/>
      <c r="L25" s="157">
        <f>E25</f>
        <v>1.5652777777795563</v>
      </c>
      <c r="M25" s="158">
        <f>H25</f>
        <v>1.6044097222240452</v>
      </c>
      <c r="N25" s="68">
        <f>IF(R24=0,0,0.0034722222)</f>
        <v>0.0034722222</v>
      </c>
      <c r="O25" s="68">
        <f>IF(R24=0,0,R24-K24-N24)</f>
        <v>0.17361111113575864</v>
      </c>
      <c r="P25" s="69"/>
      <c r="Q25" s="69"/>
      <c r="R25" s="132"/>
      <c r="S25" s="159">
        <f>P25</f>
        <v>0</v>
      </c>
      <c r="T25" s="73">
        <f>P25</f>
        <v>0</v>
      </c>
      <c r="U25" s="75">
        <f>IF(E25=0," ",E25)</f>
        <v>1.5652777777795563</v>
      </c>
      <c r="V25" s="5">
        <f>IF(K24=0," ",RANK(U25,U$11:U$79,1))</f>
        <v>2</v>
      </c>
      <c r="W25" s="5">
        <f>IF(H25=0," ",H25)</f>
        <v>1.6044097222240452</v>
      </c>
      <c r="X25" s="5">
        <f>IF(K24=0," ",RANK(W25,W$11:W$79,1))</f>
        <v>2</v>
      </c>
      <c r="Y25" s="75">
        <f>IF(O25=0," ",O25)</f>
        <v>0.17361111113575864</v>
      </c>
      <c r="Z25" s="5">
        <f>IF(R24=0," ",RANK(Y25,Y$11:Y$79,1))</f>
        <v>4</v>
      </c>
    </row>
    <row r="26" spans="1:26" ht="24" customHeight="1">
      <c r="A26" s="10"/>
      <c r="B26" s="118">
        <f>IF('Barmouth-Caernarfon'!B28=0," ",IF('Barmouth-Caernarfon'!B28=" "," ",'Barmouth-Caernarfon'!B28))</f>
        <v>0</v>
      </c>
      <c r="C26" s="119">
        <f>'Barmouth-Caernarfon'!C28</f>
        <v>0.982</v>
      </c>
      <c r="D26" s="153">
        <f>IF('Caernarfon-Whitehaven'!AA27=0," ",'Caernarfon-Whitehaven'!AA27)</f>
        <v>42535.135416666664</v>
      </c>
      <c r="E26" s="53">
        <f>INT(E27)</f>
        <v>2</v>
      </c>
      <c r="F26" s="53">
        <f>INT((E27-E26)*24)</f>
        <v>10</v>
      </c>
      <c r="G26" s="54">
        <f>(((E27-E26)*24)-INT((E27-E26)*24))*60</f>
        <v>51.000000005587935</v>
      </c>
      <c r="H26" s="55">
        <f>INT(H27)</f>
        <v>2</v>
      </c>
      <c r="I26" s="55">
        <f>INT((H27-H26)*24)</f>
        <v>9</v>
      </c>
      <c r="J26" s="56">
        <f>(((H27-H26)*24)-INT((H27-H26)*24))*60</f>
        <v>47.4420000054873</v>
      </c>
      <c r="K26" s="52">
        <v>42537.5875</v>
      </c>
      <c r="L26" s="57">
        <f>IF(K26=0," ",V27)</f>
        <v>11</v>
      </c>
      <c r="M26" s="58">
        <f>IF(K26=0," ",X27)</f>
        <v>11</v>
      </c>
      <c r="N26" s="59">
        <f>N27</f>
        <v>0.0034722222</v>
      </c>
      <c r="O26" s="60">
        <f>INT(O27)</f>
        <v>0</v>
      </c>
      <c r="P26" s="60">
        <f>INT((O27-O26)*24)</f>
        <v>4</v>
      </c>
      <c r="Q26" s="61">
        <f>(((O27-O26)*24)-INT((O27-O26)*24))*60</f>
        <v>48.00000003362978</v>
      </c>
      <c r="R26" s="62">
        <v>42537.790972222225</v>
      </c>
      <c r="S26" s="63">
        <f>IF(R26=0," ",Z27)</f>
        <v>9</v>
      </c>
      <c r="T26" s="154">
        <f>IF(K26=0," ",'Race Totals'!Z25)</f>
        <v>12</v>
      </c>
      <c r="U26" s="5"/>
      <c r="V26" s="5"/>
      <c r="W26" s="5"/>
      <c r="X26" s="5"/>
      <c r="Y26" s="5"/>
      <c r="Z26" s="5"/>
    </row>
    <row r="27" spans="1:26" ht="14.25" customHeight="1">
      <c r="A27" s="10"/>
      <c r="B27" s="155"/>
      <c r="C27" s="69"/>
      <c r="D27" s="69"/>
      <c r="E27" s="68">
        <f>IF(K26=0,0,K26-D26)</f>
        <v>2.452083333337214</v>
      </c>
      <c r="F27" s="69"/>
      <c r="G27" s="69"/>
      <c r="H27" s="69">
        <f>IF(K26=0,0,E27*C26)</f>
        <v>2.407945833337144</v>
      </c>
      <c r="I27" s="69"/>
      <c r="J27" s="69"/>
      <c r="K27" s="69"/>
      <c r="L27" s="157">
        <f>E27</f>
        <v>2.452083333337214</v>
      </c>
      <c r="M27" s="158">
        <f>H27</f>
        <v>2.407945833337144</v>
      </c>
      <c r="N27" s="68">
        <f>IF(R26=0,0,0.0034722222)</f>
        <v>0.0034722222</v>
      </c>
      <c r="O27" s="68">
        <f>IF(R26=0,0,R26-K26-N26)</f>
        <v>0.20000000002335402</v>
      </c>
      <c r="P27" s="69"/>
      <c r="Q27" s="69"/>
      <c r="R27" s="132"/>
      <c r="S27" s="159">
        <f>P27</f>
        <v>0</v>
      </c>
      <c r="T27" s="73">
        <f>P27</f>
        <v>0</v>
      </c>
      <c r="U27" s="75">
        <f>IF(E27=0," ",E27)</f>
        <v>2.452083333337214</v>
      </c>
      <c r="V27" s="5">
        <f>IF(K26=0," ",RANK(U27,U$11:U$79,1))</f>
        <v>11</v>
      </c>
      <c r="W27" s="5">
        <f>IF(H27=0," ",H27)</f>
        <v>2.407945833337144</v>
      </c>
      <c r="X27" s="5">
        <f>IF(K26=0," ",RANK(W27,W$11:W$79,1))</f>
        <v>11</v>
      </c>
      <c r="Y27" s="75">
        <f>IF(O27=0," ",O27)</f>
        <v>0.20000000002335402</v>
      </c>
      <c r="Z27" s="5">
        <f>IF(R26=0," ",RANK(Y27,Y$11:Y$79,1))</f>
        <v>9</v>
      </c>
    </row>
    <row r="28" spans="1:26" ht="24" customHeight="1">
      <c r="A28" s="10"/>
      <c r="B28" s="118">
        <f>IF('Barmouth-Caernarfon'!B30=0," ",IF('Barmouth-Caernarfon'!B30=" "," ",'Barmouth-Caernarfon'!B30))</f>
        <v>0</v>
      </c>
      <c r="C28" s="119">
        <f>'Barmouth-Caernarfon'!C30</f>
        <v>1.055</v>
      </c>
      <c r="D28" s="153">
        <f>IF('Caernarfon-Whitehaven'!AA29=0," ",'Caernarfon-Whitehaven'!AA29)</f>
        <v>42535.15972222222</v>
      </c>
      <c r="E28" s="53">
        <f>INT(E29)</f>
        <v>1</v>
      </c>
      <c r="F28" s="53">
        <f>INT((E29-E28)*24)</f>
        <v>14</v>
      </c>
      <c r="G28" s="54">
        <f>(((E29-E28)*24)-INT((E29-E28)*24))*60</f>
        <v>25.000000001164153</v>
      </c>
      <c r="H28" s="55">
        <f>INT(H29)</f>
        <v>1</v>
      </c>
      <c r="I28" s="55">
        <f>INT((H29-H28)*24)</f>
        <v>16</v>
      </c>
      <c r="J28" s="56">
        <f>(((H29-H28)*24)-INT((H29-H28)*24))*60</f>
        <v>31.77500000122791</v>
      </c>
      <c r="K28" s="52">
        <v>42536.760416666664</v>
      </c>
      <c r="L28" s="57">
        <f>IF(K28=0," ",V29)</f>
        <v>3</v>
      </c>
      <c r="M28" s="58">
        <f>IF(K28=0," ",X29)</f>
        <v>3</v>
      </c>
      <c r="N28" s="59">
        <f>N29</f>
        <v>0.0034722222</v>
      </c>
      <c r="O28" s="60">
        <f>INT(O29)</f>
        <v>0</v>
      </c>
      <c r="P28" s="60">
        <f>INT((O29-O28)*24)</f>
        <v>4</v>
      </c>
      <c r="Q28" s="61">
        <f>(((O29-O28)*24)-INT((O29-O28)*24))*60</f>
        <v>17.000000037355072</v>
      </c>
      <c r="R28" s="62">
        <v>42536.94236111111</v>
      </c>
      <c r="S28" s="63">
        <f>IF(R28=0," ",Z29)</f>
        <v>5</v>
      </c>
      <c r="T28" s="154">
        <f>IF(K28=0," ",'Race Totals'!Z27)</f>
        <v>6</v>
      </c>
      <c r="U28" s="5"/>
      <c r="V28" s="5"/>
      <c r="W28" s="5"/>
      <c r="X28" s="5"/>
      <c r="Y28" s="5"/>
      <c r="Z28" s="5"/>
    </row>
    <row r="29" spans="1:26" ht="14.25" customHeight="1">
      <c r="A29" s="10"/>
      <c r="B29" s="155"/>
      <c r="C29" s="69"/>
      <c r="D29" s="69"/>
      <c r="E29" s="68">
        <f>IF(K28=0,0,K28-D28)</f>
        <v>1.6006944444452529</v>
      </c>
      <c r="F29" s="69"/>
      <c r="G29" s="69"/>
      <c r="H29" s="69">
        <f>IF(K28=0,0,E29*C28)</f>
        <v>1.6887326388897417</v>
      </c>
      <c r="I29" s="69"/>
      <c r="J29" s="69"/>
      <c r="K29" s="69"/>
      <c r="L29" s="157">
        <f>E29</f>
        <v>1.6006944444452529</v>
      </c>
      <c r="M29" s="158">
        <f>H29</f>
        <v>1.6887326388897417</v>
      </c>
      <c r="N29" s="68">
        <f>IF(R28=0,0,0.0034722222)</f>
        <v>0.0034722222</v>
      </c>
      <c r="O29" s="68">
        <f>IF(R28=0,0,R28-K28-N28)</f>
        <v>0.17847222224816325</v>
      </c>
      <c r="P29" s="69"/>
      <c r="Q29" s="69"/>
      <c r="R29" s="132"/>
      <c r="S29" s="159">
        <f>P29</f>
        <v>0</v>
      </c>
      <c r="T29" s="73">
        <f>P29</f>
        <v>0</v>
      </c>
      <c r="U29" s="75">
        <f>IF(E29=0," ",E29)</f>
        <v>1.6006944444452529</v>
      </c>
      <c r="V29" s="5">
        <f>IF(K28=0," ",RANK(U29,U$11:U$79,1))</f>
        <v>3</v>
      </c>
      <c r="W29" s="5">
        <f>IF(H29=0," ",H29)</f>
        <v>1.6887326388897417</v>
      </c>
      <c r="X29" s="5">
        <f>IF(K28=0," ",RANK(W29,W$11:W$79,1))</f>
        <v>3</v>
      </c>
      <c r="Y29" s="75">
        <f>IF(O29=0," ",O29)</f>
        <v>0.17847222224816325</v>
      </c>
      <c r="Z29" s="5">
        <f>IF(R28=0," ",RANK(Y29,Y$11:Y$79,1))</f>
        <v>5</v>
      </c>
    </row>
    <row r="30" spans="1:26" ht="24" customHeight="1">
      <c r="A30" s="10"/>
      <c r="B30" s="118">
        <f>IF('Barmouth-Caernarfon'!B32=0," ",IF('Barmouth-Caernarfon'!B32=" "," ",'Barmouth-Caernarfon'!B32))</f>
        <v>0</v>
      </c>
      <c r="C30" s="119">
        <f>'Barmouth-Caernarfon'!C32</f>
        <v>0.933</v>
      </c>
      <c r="D30" s="153">
        <f>IF('Caernarfon-Whitehaven'!AA31=0," ",'Caernarfon-Whitehaven'!AA31)</f>
        <v>42535.19097222222</v>
      </c>
      <c r="E30" s="53">
        <f>INT(E31)</f>
        <v>1</v>
      </c>
      <c r="F30" s="53">
        <f>INT((E31-E30)*24)</f>
        <v>21</v>
      </c>
      <c r="G30" s="54">
        <f>(((E31-E30)*24)-INT((E31-E30)*24))*60</f>
        <v>46.00000000325963</v>
      </c>
      <c r="H30" s="55">
        <f>INT(H31)</f>
        <v>1</v>
      </c>
      <c r="I30" s="55">
        <f>INT((H31-H30)*24)</f>
        <v>18</v>
      </c>
      <c r="J30" s="56">
        <f>(((H31-H30)*24)-INT((H31-H30)*24))*60</f>
        <v>42.01800000304132</v>
      </c>
      <c r="K30" s="52">
        <v>42537.097916666666</v>
      </c>
      <c r="L30" s="57">
        <f>IF(K30=0," ",V31)</f>
        <v>7</v>
      </c>
      <c r="M30" s="58">
        <f>IF(K30=0," ",X31)</f>
        <v>4</v>
      </c>
      <c r="N30" s="59">
        <f>N31</f>
        <v>0.0034722222</v>
      </c>
      <c r="O30" s="60">
        <f>INT(O31)</f>
        <v>0</v>
      </c>
      <c r="P30" s="60">
        <f>INT((O31-O30)*24)</f>
        <v>9</v>
      </c>
      <c r="Q30" s="61">
        <f>(((O31-O30)*24)-INT((O31-O30)*24))*60</f>
        <v>43.00000003130158</v>
      </c>
      <c r="R30" s="62">
        <v>42537.50625</v>
      </c>
      <c r="S30" s="63">
        <f>IF(R30=0," ",Z31)</f>
        <v>13</v>
      </c>
      <c r="T30" s="154">
        <f>IF(K30=0," ",'Race Totals'!Z29)</f>
        <v>8</v>
      </c>
      <c r="U30" s="5"/>
      <c r="V30" s="5"/>
      <c r="W30" s="5"/>
      <c r="X30" s="5"/>
      <c r="Y30" s="5"/>
      <c r="Z30" s="5"/>
    </row>
    <row r="31" spans="1:26" ht="14.25" customHeight="1">
      <c r="A31" s="10"/>
      <c r="B31" s="155"/>
      <c r="C31" s="69"/>
      <c r="D31" s="69"/>
      <c r="E31" s="68">
        <f>IF(K30=0,0,K30-D30)</f>
        <v>1.906944444446708</v>
      </c>
      <c r="F31" s="69"/>
      <c r="G31" s="69"/>
      <c r="H31" s="69">
        <f>IF(K30=0,0,E31*C30)</f>
        <v>1.7791791666687786</v>
      </c>
      <c r="I31" s="69"/>
      <c r="J31" s="69"/>
      <c r="K31" s="69"/>
      <c r="L31" s="157">
        <f>E31</f>
        <v>1.906944444446708</v>
      </c>
      <c r="M31" s="158">
        <f>H31</f>
        <v>1.7791791666687786</v>
      </c>
      <c r="N31" s="68">
        <f>IF(R30=0,0,0.0034722222)</f>
        <v>0.0034722222</v>
      </c>
      <c r="O31" s="68">
        <f>IF(R30=0,0,R30-K30-N30)</f>
        <v>0.4048611111328483</v>
      </c>
      <c r="P31" s="69"/>
      <c r="Q31" s="69"/>
      <c r="R31" s="132"/>
      <c r="S31" s="159">
        <f>P31</f>
        <v>0</v>
      </c>
      <c r="T31" s="73">
        <f>P31</f>
        <v>0</v>
      </c>
      <c r="U31" s="75">
        <f>IF(E31=0," ",E31)</f>
        <v>1.906944444446708</v>
      </c>
      <c r="V31" s="5">
        <f>IF(K30=0," ",RANK(U31,U$11:U$79,1))</f>
        <v>7</v>
      </c>
      <c r="W31" s="5">
        <f>IF(H31=0," ",H31)</f>
        <v>1.7791791666687786</v>
      </c>
      <c r="X31" s="5">
        <f>IF(K30=0," ",RANK(W31,W$11:W$79,1))</f>
        <v>4</v>
      </c>
      <c r="Y31" s="75">
        <f>IF(O31=0," ",O31)</f>
        <v>0.4048611111328483</v>
      </c>
      <c r="Z31" s="5">
        <f>IF(R30=0," ",RANK(Y31,Y$11:Y$79,1))</f>
        <v>13</v>
      </c>
    </row>
    <row r="32" spans="1:26" ht="24" customHeight="1">
      <c r="A32" s="10"/>
      <c r="B32" s="118">
        <f>IF('Barmouth-Caernarfon'!B34=0," ",IF('Barmouth-Caernarfon'!B34=" "," ",'Barmouth-Caernarfon'!B34))</f>
        <v>0</v>
      </c>
      <c r="C32" s="119">
        <f>'Barmouth-Caernarfon'!C34</f>
        <v>1.047</v>
      </c>
      <c r="D32" s="153">
        <f>IF('Caernarfon-Whitehaven'!AA33=0," ",'Caernarfon-Whitehaven'!AA33)</f>
        <v>42534.98611111111</v>
      </c>
      <c r="E32" s="53">
        <f>INT(E33)</f>
        <v>1</v>
      </c>
      <c r="F32" s="53">
        <f>INT((E33-E32)*24)</f>
        <v>18</v>
      </c>
      <c r="G32" s="54">
        <f>(((E33-E32)*24)-INT((E33-E32)*24))*60</f>
        <v>18.000000006286427</v>
      </c>
      <c r="H32" s="55">
        <f>INT(H33)</f>
        <v>1</v>
      </c>
      <c r="I32" s="55">
        <f>INT((H33-H32)*24)</f>
        <v>20</v>
      </c>
      <c r="J32" s="56">
        <f>(((H33-H32)*24)-INT((H33-H32)*24))*60</f>
        <v>17.286000006581617</v>
      </c>
      <c r="K32" s="52">
        <v>42536.748611111114</v>
      </c>
      <c r="L32" s="57">
        <f>IF(K32=0," ",V33)</f>
        <v>4</v>
      </c>
      <c r="M32" s="58">
        <f>IF(K32=0," ",X33)</f>
        <v>7</v>
      </c>
      <c r="N32" s="59">
        <f>N33</f>
        <v>0.0034722222</v>
      </c>
      <c r="O32" s="60">
        <f>INT(O33)</f>
        <v>0</v>
      </c>
      <c r="P32" s="60">
        <f>INT((O33-O32)*24)</f>
        <v>4</v>
      </c>
      <c r="Q32" s="61">
        <f>(((O33-O32)*24)-INT((O33-O32)*24))*60</f>
        <v>10.000000025015048</v>
      </c>
      <c r="R32" s="62">
        <v>42536.92569444444</v>
      </c>
      <c r="S32" s="63">
        <f>IF(R32=0," ",Z33)</f>
        <v>3</v>
      </c>
      <c r="T32" s="154">
        <f>IF(K32=0," ",'Race Totals'!Z31)</f>
        <v>5</v>
      </c>
      <c r="U32" s="5"/>
      <c r="V32" s="5"/>
      <c r="W32" s="5"/>
      <c r="X32" s="5"/>
      <c r="Y32" s="5"/>
      <c r="Z32" s="5"/>
    </row>
    <row r="33" spans="1:26" ht="14.25" customHeight="1">
      <c r="A33" s="10"/>
      <c r="B33" s="155"/>
      <c r="C33" s="69"/>
      <c r="D33" s="69"/>
      <c r="E33" s="68">
        <f>IF(K32=0,0,K32-D32)</f>
        <v>1.7625000000043656</v>
      </c>
      <c r="F33" s="69"/>
      <c r="G33" s="69"/>
      <c r="H33" s="69">
        <f>IF(K32=0,0,E33*C32)</f>
        <v>1.8453375000045706</v>
      </c>
      <c r="I33" s="69"/>
      <c r="J33" s="69"/>
      <c r="K33" s="69"/>
      <c r="L33" s="157">
        <f>E33</f>
        <v>1.7625000000043656</v>
      </c>
      <c r="M33" s="158">
        <f>H33</f>
        <v>1.8453375000045706</v>
      </c>
      <c r="N33" s="68">
        <f>IF(R32=0,0,0.0034722222)</f>
        <v>0.0034722222</v>
      </c>
      <c r="O33" s="68">
        <f>IF(R32=0,0,R32-K32-N32)</f>
        <v>0.17361111112848268</v>
      </c>
      <c r="P33" s="69"/>
      <c r="Q33" s="69"/>
      <c r="R33" s="132"/>
      <c r="S33" s="159">
        <f>P33</f>
        <v>0</v>
      </c>
      <c r="T33" s="73">
        <f>P33</f>
        <v>0</v>
      </c>
      <c r="U33" s="75">
        <f>IF(E33=0," ",E33)</f>
        <v>1.7625000000043656</v>
      </c>
      <c r="V33" s="5">
        <f>IF(K32=0," ",RANK(U33,U$11:U$79,1))</f>
        <v>4</v>
      </c>
      <c r="W33" s="5">
        <f>IF(H33=0," ",H33)</f>
        <v>1.8453375000045706</v>
      </c>
      <c r="X33" s="5">
        <f>IF(K32=0," ",RANK(W33,W$11:W$79,1))</f>
        <v>7</v>
      </c>
      <c r="Y33" s="75">
        <f>IF(O33=0," ",O33)</f>
        <v>0.17361111112848268</v>
      </c>
      <c r="Z33" s="5">
        <f>IF(R32=0," ",RANK(Y33,Y$11:Y$79,1))</f>
        <v>3</v>
      </c>
    </row>
    <row r="34" spans="1:26" ht="24" customHeight="1">
      <c r="A34" s="10"/>
      <c r="B34" s="118">
        <f>IF('Barmouth-Caernarfon'!B36=0," ",IF('Barmouth-Caernarfon'!B36=" "," ",'Barmouth-Caernarfon'!B36))</f>
        <v>0</v>
      </c>
      <c r="C34" s="119">
        <f>'Barmouth-Caernarfon'!C36</f>
        <v>1.095</v>
      </c>
      <c r="D34" s="153">
        <f>IF('Caernarfon-Whitehaven'!AA35=0," ",'Caernarfon-Whitehaven'!AA35)</f>
        <v>0</v>
      </c>
      <c r="E34" s="53">
        <f>INT(E35)</f>
        <v>0</v>
      </c>
      <c r="F34" s="53">
        <f>INT((E35-E34)*24)</f>
        <v>0</v>
      </c>
      <c r="G34" s="54">
        <f>(((E35-E34)*24)-INT((E35-E34)*24))*60</f>
        <v>0</v>
      </c>
      <c r="H34" s="55">
        <f>INT(H35)</f>
        <v>0</v>
      </c>
      <c r="I34" s="55">
        <f>INT((H35-H34)*24)</f>
        <v>0</v>
      </c>
      <c r="J34" s="56">
        <f>(((H35-H34)*24)-INT((H35-H34)*24))*60</f>
        <v>0</v>
      </c>
      <c r="K34" s="52"/>
      <c r="L34" s="57">
        <f>IF(K34=0," ",V35)</f>
        <v>0</v>
      </c>
      <c r="M34" s="58">
        <f>IF(K34=0," ",X35)</f>
        <v>0</v>
      </c>
      <c r="N34" s="59">
        <f>N35</f>
        <v>0</v>
      </c>
      <c r="O34" s="60">
        <f>INT(O35)</f>
        <v>0</v>
      </c>
      <c r="P34" s="60">
        <f>INT((O35-O34)*24)</f>
        <v>0</v>
      </c>
      <c r="Q34" s="61">
        <f>(((O35-O34)*24)-INT((O35-O34)*24))*60</f>
        <v>0</v>
      </c>
      <c r="R34" s="62"/>
      <c r="S34" s="63">
        <f>IF(R34=0," ",Z35)</f>
        <v>0</v>
      </c>
      <c r="T34" s="154">
        <f>IF(K34=0," ",'Race Totals'!Z33)</f>
        <v>0</v>
      </c>
      <c r="U34" s="5"/>
      <c r="V34" s="5"/>
      <c r="W34" s="5"/>
      <c r="X34" s="5"/>
      <c r="Y34" s="5"/>
      <c r="Z34" s="5"/>
    </row>
    <row r="35" spans="1:26" ht="14.25" customHeight="1">
      <c r="A35" s="10"/>
      <c r="B35" s="155"/>
      <c r="C35" s="69"/>
      <c r="D35" s="69"/>
      <c r="E35" s="68">
        <f>IF(K34=0,0,K34-D34)</f>
        <v>0</v>
      </c>
      <c r="F35" s="69"/>
      <c r="G35" s="69"/>
      <c r="H35" s="69">
        <f>IF(K34=0,0,E35*C34)</f>
        <v>0</v>
      </c>
      <c r="I35" s="69"/>
      <c r="J35" s="69"/>
      <c r="K35" s="69"/>
      <c r="L35" s="157">
        <f>E35</f>
        <v>0</v>
      </c>
      <c r="M35" s="158">
        <f>H35</f>
        <v>0</v>
      </c>
      <c r="N35" s="68">
        <f>IF(R34=0,0,0.0034722222)</f>
        <v>0</v>
      </c>
      <c r="O35" s="68">
        <f>IF(R34=0,0,R34-K34-N34)</f>
        <v>0</v>
      </c>
      <c r="P35" s="69"/>
      <c r="Q35" s="69"/>
      <c r="R35" s="132"/>
      <c r="S35" s="159">
        <f>P35</f>
        <v>0</v>
      </c>
      <c r="T35" s="73">
        <f>P35</f>
        <v>0</v>
      </c>
      <c r="U35" s="75">
        <f>IF(E35=0," ",E35)</f>
        <v>0</v>
      </c>
      <c r="V35" s="5">
        <f>IF(K34=0," ",RANK(U35,U$11:U$79,1))</f>
        <v>0</v>
      </c>
      <c r="W35" s="5">
        <f>IF(H35=0," ",H35)</f>
        <v>0</v>
      </c>
      <c r="X35" s="5">
        <f>IF(K34=0," ",RANK(W35,W$11:W$79,1))</f>
        <v>0</v>
      </c>
      <c r="Y35" s="75">
        <f>IF(O35=0," ",O35)</f>
        <v>0</v>
      </c>
      <c r="Z35" s="5">
        <f>IF(R34=0," ",RANK(Y35,Y$11:Y$79,1))</f>
        <v>0</v>
      </c>
    </row>
    <row r="36" spans="1:26" ht="24" customHeight="1">
      <c r="A36" s="10"/>
      <c r="B36" s="118">
        <f>IF('Barmouth-Caernarfon'!B38=0," ",IF('Barmouth-Caernarfon'!B38=" "," ",'Barmouth-Caernarfon'!B38))</f>
        <v>0</v>
      </c>
      <c r="C36" s="119">
        <f>'Barmouth-Caernarfon'!C38</f>
        <v>1.048</v>
      </c>
      <c r="D36" s="153">
        <f>IF('Caernarfon-Whitehaven'!AA37=0," ",'Caernarfon-Whitehaven'!AA37)</f>
        <v>42534.98611111111</v>
      </c>
      <c r="E36" s="53">
        <f>INT(E37)</f>
        <v>2</v>
      </c>
      <c r="F36" s="53">
        <f>INT((E37-E36)*24)</f>
        <v>2</v>
      </c>
      <c r="G36" s="54">
        <f>(((E37-E36)*24)-INT((E37-E36)*24))*60</f>
        <v>15</v>
      </c>
      <c r="H36" s="55">
        <f>INT(H37)</f>
        <v>2</v>
      </c>
      <c r="I36" s="55">
        <f>INT((H37-H36)*24)</f>
        <v>4</v>
      </c>
      <c r="J36" s="56">
        <f>(((H37-H36)*24)-INT((H37-H36)*24))*60</f>
        <v>39.72000000000037</v>
      </c>
      <c r="K36" s="52">
        <v>42537.07986111111</v>
      </c>
      <c r="L36" s="57">
        <f>IF(K36=0," ",V37)</f>
        <v>9</v>
      </c>
      <c r="M36" s="58">
        <f>IF(K36=0," ",X37)</f>
        <v>10</v>
      </c>
      <c r="N36" s="59">
        <f>N37</f>
        <v>0.0034722222</v>
      </c>
      <c r="O36" s="60">
        <f>INT(O37)</f>
        <v>0</v>
      </c>
      <c r="P36" s="60">
        <f>INT((O37-O36)*24)</f>
        <v>5</v>
      </c>
      <c r="Q36" s="61">
        <f>(((O37-O36)*24)-INT((O37-O36)*24))*60</f>
        <v>33.00000003362978</v>
      </c>
      <c r="R36" s="62">
        <v>42537.31458333333</v>
      </c>
      <c r="S36" s="63">
        <f>IF(R36=0," ",Z37)</f>
        <v>10</v>
      </c>
      <c r="T36" s="154">
        <f>IF(K36=0," ",'Race Totals'!Z35)</f>
        <v>11</v>
      </c>
      <c r="U36" s="5"/>
      <c r="V36" s="5"/>
      <c r="W36" s="5"/>
      <c r="X36" s="5"/>
      <c r="Y36" s="5"/>
      <c r="Z36" s="5"/>
    </row>
    <row r="37" spans="1:26" ht="14.25" customHeight="1">
      <c r="A37" s="10"/>
      <c r="B37" s="155"/>
      <c r="C37" s="69"/>
      <c r="D37" s="69"/>
      <c r="E37" s="68">
        <f>IF(K36=0,0,K36-D36)</f>
        <v>2.09375</v>
      </c>
      <c r="F37" s="69"/>
      <c r="G37" s="69"/>
      <c r="H37" s="69">
        <f>IF(K36=0,0,E37*C36)</f>
        <v>2.1942500000000003</v>
      </c>
      <c r="I37" s="69"/>
      <c r="J37" s="69"/>
      <c r="K37" s="69"/>
      <c r="L37" s="157">
        <f>E37</f>
        <v>2.09375</v>
      </c>
      <c r="M37" s="158">
        <f>H37</f>
        <v>2.1942500000000003</v>
      </c>
      <c r="N37" s="68">
        <f>IF(R36=0,0,0.0034722222)</f>
        <v>0.0034722222</v>
      </c>
      <c r="O37" s="68">
        <f>IF(R36=0,0,R36-K36-N36)</f>
        <v>0.23125000002335402</v>
      </c>
      <c r="P37" s="69"/>
      <c r="Q37" s="69"/>
      <c r="R37" s="132"/>
      <c r="S37" s="159">
        <f>P37</f>
        <v>0</v>
      </c>
      <c r="T37" s="73">
        <f>P37</f>
        <v>0</v>
      </c>
      <c r="U37" s="75">
        <f>IF(E37=0," ",E37)</f>
        <v>2.09375</v>
      </c>
      <c r="V37" s="5">
        <f>IF(K36=0," ",RANK(U37,U$11:U$79,1))</f>
        <v>9</v>
      </c>
      <c r="W37" s="5">
        <f>IF(H37=0," ",H37)</f>
        <v>2.1942500000000003</v>
      </c>
      <c r="X37" s="5">
        <f>IF(K36=0," ",RANK(W37,W$11:W$79,1))</f>
        <v>10</v>
      </c>
      <c r="Y37" s="75">
        <f>IF(O37=0," ",O37)</f>
        <v>0.23125000002335402</v>
      </c>
      <c r="Z37" s="5">
        <f>IF(R36=0," ",RANK(Y37,Y$11:Y$79,1))</f>
        <v>10</v>
      </c>
    </row>
    <row r="38" spans="1:26" ht="24" customHeight="1">
      <c r="A38" s="10"/>
      <c r="B38" s="118">
        <f>IF('Barmouth-Caernarfon'!B40=0," ",IF('Barmouth-Caernarfon'!B40=" "," ",'Barmouth-Caernarfon'!B40))</f>
        <v>0</v>
      </c>
      <c r="C38" s="119">
        <f>'Barmouth-Caernarfon'!C40</f>
        <v>0.992</v>
      </c>
      <c r="D38" s="153">
        <f>IF('Caernarfon-Whitehaven'!AA39=0," ",'Caernarfon-Whitehaven'!AA39)</f>
        <v>42534.71527777778</v>
      </c>
      <c r="E38" s="53">
        <f>INT(E39)</f>
        <v>1</v>
      </c>
      <c r="F38" s="53">
        <f>INT((E39-E38)*24)</f>
        <v>20</v>
      </c>
      <c r="G38" s="54">
        <f>(((E39-E38)*24)-INT((E39-E38)*24))*60</f>
        <v>1.9999999995343387</v>
      </c>
      <c r="H38" s="55">
        <f>INT(H39)</f>
        <v>1</v>
      </c>
      <c r="I38" s="55">
        <f>INT((H39-H38)*24)</f>
        <v>19</v>
      </c>
      <c r="J38" s="56">
        <f>(((H39-H38)*24)-INT((H39-H38)*24))*60</f>
        <v>40.863999999538265</v>
      </c>
      <c r="K38" s="52">
        <v>42536.55</v>
      </c>
      <c r="L38" s="57">
        <f>IF(K38=0," ",V39)</f>
        <v>5</v>
      </c>
      <c r="M38" s="58">
        <f>IF(K38=0," ",X39)</f>
        <v>5</v>
      </c>
      <c r="N38" s="59">
        <f>N39</f>
        <v>0.0034722222</v>
      </c>
      <c r="O38" s="60">
        <f>INT(O39)</f>
        <v>0</v>
      </c>
      <c r="P38" s="60">
        <f>INT((O39-O38)*24)</f>
        <v>3</v>
      </c>
      <c r="Q38" s="61">
        <f>(((O39-O38)*24)-INT((O39-O38)*24))*60</f>
        <v>30.000000030835814</v>
      </c>
      <c r="R38" s="52">
        <v>42536.69930555556</v>
      </c>
      <c r="S38" s="63">
        <f>IF(R38=0," ",Z39)</f>
        <v>2</v>
      </c>
      <c r="T38" s="154">
        <f>IF(K38=0," ",'Race Totals'!Z37)</f>
        <v>3</v>
      </c>
      <c r="U38" s="5"/>
      <c r="V38" s="5"/>
      <c r="W38" s="5"/>
      <c r="X38" s="5"/>
      <c r="Y38" s="5"/>
      <c r="Z38" s="5"/>
    </row>
    <row r="39" spans="1:26" ht="14.25" customHeight="1">
      <c r="A39" s="10"/>
      <c r="B39" s="155"/>
      <c r="C39" s="69"/>
      <c r="D39" s="69"/>
      <c r="E39" s="68">
        <f>IF(K38=0,0,K38-D38)</f>
        <v>1.8347222222218988</v>
      </c>
      <c r="F39" s="69"/>
      <c r="G39" s="69"/>
      <c r="H39" s="69">
        <f>IF(K38=0,0,E39*C38)</f>
        <v>1.8200444444441237</v>
      </c>
      <c r="I39" s="69"/>
      <c r="J39" s="69"/>
      <c r="K39" s="69"/>
      <c r="L39" s="157">
        <f>E39</f>
        <v>1.8347222222218988</v>
      </c>
      <c r="M39" s="158">
        <f>H39</f>
        <v>1.8200444444441237</v>
      </c>
      <c r="N39" s="68">
        <f>IF(R38=0,0,0.0034722222)</f>
        <v>0.0034722222</v>
      </c>
      <c r="O39" s="68">
        <f>IF(R38=0,0,R38-K38-N38)</f>
        <v>0.1458333333547471</v>
      </c>
      <c r="P39" s="69"/>
      <c r="Q39" s="69"/>
      <c r="R39" s="132"/>
      <c r="S39" s="159">
        <f>P39</f>
        <v>0</v>
      </c>
      <c r="T39" s="73">
        <f>P39</f>
        <v>0</v>
      </c>
      <c r="U39" s="75">
        <f>IF(E39=0," ",E39)</f>
        <v>1.8347222222218988</v>
      </c>
      <c r="V39" s="5">
        <f>IF(K38=0," ",RANK(U39,U$11:U$79,1))</f>
        <v>5</v>
      </c>
      <c r="W39" s="5">
        <f>IF(H39=0," ",H39)</f>
        <v>1.8200444444441237</v>
      </c>
      <c r="X39" s="5">
        <f>IF(K38=0," ",RANK(W39,W$11:W$79,1))</f>
        <v>5</v>
      </c>
      <c r="Y39" s="75">
        <f>IF(O39=0," ",O39)</f>
        <v>0.1458333333547471</v>
      </c>
      <c r="Z39" s="5">
        <f>IF(R38=0," ",RANK(Y39,Y$11:Y$79,1))</f>
        <v>2</v>
      </c>
    </row>
    <row r="40" spans="1:26" ht="24" customHeight="1">
      <c r="A40" s="10"/>
      <c r="B40" s="118">
        <f>IF('Barmouth-Caernarfon'!B42=0," ",IF('Barmouth-Caernarfon'!B42=" "," ",'Barmouth-Caernarfon'!B42))</f>
        <v>0</v>
      </c>
      <c r="C40" s="119">
        <f>'Barmouth-Caernarfon'!C42</f>
        <v>1.008</v>
      </c>
      <c r="D40" s="153">
        <f>IF('Caernarfon-Whitehaven'!AA41=0," ",'Caernarfon-Whitehaven'!AA41)</f>
        <v>42534.84375</v>
      </c>
      <c r="E40" s="53">
        <f>INT(E41)</f>
        <v>1</v>
      </c>
      <c r="F40" s="53">
        <f>INT((E41-E40)*24)</f>
        <v>22</v>
      </c>
      <c r="G40" s="54">
        <f>(((E41-E40)*24)-INT((E41-E40)*24))*60</f>
        <v>41.99999999720603</v>
      </c>
      <c r="H40" s="55">
        <f>INT(H41)</f>
        <v>1</v>
      </c>
      <c r="I40" s="55">
        <f>INT((H41-H40)*24)</f>
        <v>23</v>
      </c>
      <c r="J40" s="56">
        <f>(((H41-H40)*24)-INT((H41-H40)*24))*60</f>
        <v>4.415999997183633</v>
      </c>
      <c r="K40" s="52">
        <v>42536.78958333333</v>
      </c>
      <c r="L40" s="57">
        <f>IF(K40=0," ",V41)</f>
        <v>8</v>
      </c>
      <c r="M40" s="58">
        <f>IF(K40=0," ",X41)</f>
        <v>8</v>
      </c>
      <c r="N40" s="59">
        <f>N41</f>
        <v>0.0034722222</v>
      </c>
      <c r="O40" s="60">
        <f>INT(O41)</f>
        <v>0</v>
      </c>
      <c r="P40" s="60">
        <f>INT((O41-O40)*24)</f>
        <v>4</v>
      </c>
      <c r="Q40" s="61">
        <f>(((O41-O40)*24)-INT((O41-O40)*24))*60</f>
        <v>31.000000030602983</v>
      </c>
      <c r="R40" s="62">
        <v>42536.98125</v>
      </c>
      <c r="S40" s="63">
        <f>IF(R40=0," ",Z41)</f>
        <v>6</v>
      </c>
      <c r="T40" s="154">
        <f>IF(K40=0," ",'Race Totals'!Z39)</f>
        <v>4</v>
      </c>
      <c r="U40" s="5"/>
      <c r="V40" s="5"/>
      <c r="W40" s="5"/>
      <c r="X40" s="5"/>
      <c r="Y40" s="5"/>
      <c r="Z40" s="5"/>
    </row>
    <row r="41" spans="1:26" ht="14.25" customHeight="1">
      <c r="A41" s="10"/>
      <c r="B41" s="155"/>
      <c r="C41" s="69"/>
      <c r="D41" s="69"/>
      <c r="E41" s="68">
        <f>IF(K40=0,0,K40-D40)</f>
        <v>1.945833333331393</v>
      </c>
      <c r="F41" s="69"/>
      <c r="G41" s="69"/>
      <c r="H41" s="69">
        <f>IF(K40=0,0,E41*C40)</f>
        <v>1.9613999999980443</v>
      </c>
      <c r="I41" s="69"/>
      <c r="J41" s="69"/>
      <c r="K41" s="69"/>
      <c r="L41" s="157">
        <f>E41</f>
        <v>1.945833333331393</v>
      </c>
      <c r="M41" s="158">
        <f>H41</f>
        <v>1.9613999999980443</v>
      </c>
      <c r="N41" s="68">
        <f>IF(R40=0,0,0.0034722222)</f>
        <v>0.0034722222</v>
      </c>
      <c r="O41" s="68">
        <f>IF(R40=0,0,R40-K40-N40)</f>
        <v>0.18819444446569653</v>
      </c>
      <c r="P41" s="69"/>
      <c r="Q41" s="69"/>
      <c r="R41" s="132"/>
      <c r="S41" s="159">
        <f>P41</f>
        <v>0</v>
      </c>
      <c r="T41" s="73">
        <f>P41</f>
        <v>0</v>
      </c>
      <c r="U41" s="75">
        <f>IF(E41=0," ",E41)</f>
        <v>1.945833333331393</v>
      </c>
      <c r="V41" s="5">
        <f>IF(K40=0," ",RANK(U41,U$11:U$79,1))</f>
        <v>8</v>
      </c>
      <c r="W41" s="5">
        <f>IF(H41=0," ",H41)</f>
        <v>1.9613999999980443</v>
      </c>
      <c r="X41" s="5">
        <f>IF(K40=0," ",RANK(W41,W$11:W$79,1))</f>
        <v>8</v>
      </c>
      <c r="Y41" s="75">
        <f>IF(O41=0," ",O41)</f>
        <v>0.18819444446569653</v>
      </c>
      <c r="Z41" s="5">
        <f>IF(R40=0," ",RANK(Y41,Y$11:Y$79,1))</f>
        <v>6</v>
      </c>
    </row>
    <row r="42" spans="1:26" ht="24" customHeight="1">
      <c r="A42" s="10"/>
      <c r="B42" s="118">
        <f>IF('Barmouth-Caernarfon'!B44=0," ",IF('Barmouth-Caernarfon'!B44=" "," ",'Barmouth-Caernarfon'!B44))</f>
        <v>0</v>
      </c>
      <c r="C42" s="119">
        <f>'Barmouth-Caernarfon'!C44</f>
        <v>0</v>
      </c>
      <c r="D42" s="153">
        <f>IF('Caernarfon-Whitehaven'!AA43=0," ",'Caernarfon-Whitehaven'!AA43)</f>
        <v>0</v>
      </c>
      <c r="E42" s="53">
        <f>INT(E43)</f>
        <v>0</v>
      </c>
      <c r="F42" s="53">
        <f>INT((E43-E42)*24)</f>
        <v>0</v>
      </c>
      <c r="G42" s="54">
        <f>(((E43-E42)*24)-INT((E43-E42)*24))*60</f>
        <v>0</v>
      </c>
      <c r="H42" s="55">
        <f>INT(H43)</f>
        <v>0</v>
      </c>
      <c r="I42" s="55">
        <f>INT((H43-H42)*24)</f>
        <v>0</v>
      </c>
      <c r="J42" s="56">
        <f>(((H43-H42)*24)-INT((H43-H42)*24))*60</f>
        <v>0</v>
      </c>
      <c r="K42" s="52"/>
      <c r="L42" s="57">
        <f>IF(K42=0," ",V43)</f>
        <v>0</v>
      </c>
      <c r="M42" s="58">
        <f>IF(K42=0," ",X43)</f>
        <v>0</v>
      </c>
      <c r="N42" s="59">
        <f>N43</f>
        <v>0</v>
      </c>
      <c r="O42" s="60">
        <f>INT(O43)</f>
        <v>0</v>
      </c>
      <c r="P42" s="60">
        <f>INT((O43-O42)*24)</f>
        <v>0</v>
      </c>
      <c r="Q42" s="61">
        <f>(((O43-O42)*24)-INT((O43-O42)*24))*60</f>
        <v>0</v>
      </c>
      <c r="R42" s="62"/>
      <c r="S42" s="63">
        <f>IF(R42=0," ",Z43)</f>
        <v>0</v>
      </c>
      <c r="T42" s="154">
        <f>IF(K42=0," ",'Race Totals'!Z41)</f>
        <v>0</v>
      </c>
      <c r="U42" s="5"/>
      <c r="V42" s="5"/>
      <c r="W42" s="5"/>
      <c r="X42" s="5"/>
      <c r="Y42" s="5"/>
      <c r="Z42" s="5"/>
    </row>
    <row r="43" spans="1:26" ht="14.25" customHeight="1">
      <c r="A43" s="10"/>
      <c r="B43" s="155"/>
      <c r="C43" s="69"/>
      <c r="D43" s="69"/>
      <c r="E43" s="68">
        <f>IF(K42=0,0,K42-D42)</f>
        <v>0</v>
      </c>
      <c r="F43" s="69"/>
      <c r="G43" s="69"/>
      <c r="H43" s="69">
        <f>IF(K42=0,0,E43*C42)</f>
        <v>0</v>
      </c>
      <c r="I43" s="69"/>
      <c r="J43" s="69"/>
      <c r="K43" s="69"/>
      <c r="L43" s="157">
        <f>E43</f>
        <v>0</v>
      </c>
      <c r="M43" s="158">
        <f>H43</f>
        <v>0</v>
      </c>
      <c r="N43" s="68">
        <f>IF(R42=0,0,0.0034722222)</f>
        <v>0</v>
      </c>
      <c r="O43" s="68">
        <f>IF(R42=0,0,R42-K42-N42)</f>
        <v>0</v>
      </c>
      <c r="P43" s="69"/>
      <c r="Q43" s="69"/>
      <c r="R43" s="132"/>
      <c r="S43" s="159">
        <f>P43</f>
        <v>0</v>
      </c>
      <c r="T43" s="73">
        <f>P43</f>
        <v>0</v>
      </c>
      <c r="U43" s="75">
        <f>IF(E43=0," ",E43)</f>
        <v>0</v>
      </c>
      <c r="V43" s="5">
        <f>IF(K42=0," ",RANK(U43,U$11:U$79,1))</f>
        <v>0</v>
      </c>
      <c r="W43" s="5">
        <f>IF(H43=0," ",H43)</f>
        <v>0</v>
      </c>
      <c r="X43" s="5">
        <f>IF(K42=0," ",RANK(W43,W$11:W$79,1))</f>
        <v>0</v>
      </c>
      <c r="Y43" s="75">
        <f>IF(O43=0," ",O43)</f>
        <v>0</v>
      </c>
      <c r="Z43" s="5">
        <f>IF(R42=0," ",RANK(Y43,Y$11:Y$79,1))</f>
        <v>0</v>
      </c>
    </row>
    <row r="44" spans="1:26" ht="24" customHeight="1">
      <c r="A44" s="10"/>
      <c r="B44" s="118">
        <f>IF('Barmouth-Caernarfon'!B46=0," ",IF('Barmouth-Caernarfon'!B46=" "," ",'Barmouth-Caernarfon'!B46))</f>
        <v>0</v>
      </c>
      <c r="C44" s="119">
        <f>'Barmouth-Caernarfon'!C46</f>
        <v>0</v>
      </c>
      <c r="D44" s="153">
        <f>IF('Caernarfon-Whitehaven'!AA45=0," ",'Caernarfon-Whitehaven'!AA45)</f>
        <v>0</v>
      </c>
      <c r="E44" s="53">
        <f>INT(E45)</f>
        <v>0</v>
      </c>
      <c r="F44" s="53">
        <f>INT((E45-E44)*24)</f>
        <v>0</v>
      </c>
      <c r="G44" s="54">
        <f>(((E45-E44)*24)-INT((E45-E44)*24))*60</f>
        <v>0</v>
      </c>
      <c r="H44" s="55">
        <f>INT(H45)</f>
        <v>0</v>
      </c>
      <c r="I44" s="55">
        <f>INT((H45-H44)*24)</f>
        <v>0</v>
      </c>
      <c r="J44" s="56">
        <f>(((H45-H44)*24)-INT((H45-H44)*24))*60</f>
        <v>0</v>
      </c>
      <c r="K44" s="52"/>
      <c r="L44" s="57">
        <f>IF(K44=0," ",V45)</f>
        <v>0</v>
      </c>
      <c r="M44" s="58">
        <f>IF(K44=0," ",X45)</f>
        <v>0</v>
      </c>
      <c r="N44" s="59">
        <f>N45</f>
        <v>0</v>
      </c>
      <c r="O44" s="60">
        <f>INT(O45)</f>
        <v>0</v>
      </c>
      <c r="P44" s="60">
        <f>INT((O45-O44)*24)</f>
        <v>0</v>
      </c>
      <c r="Q44" s="61">
        <f>(((O45-O44)*24)-INT((O45-O44)*24))*60</f>
        <v>0</v>
      </c>
      <c r="R44" s="62"/>
      <c r="S44" s="63">
        <f>IF(R44=0," ",Z45)</f>
        <v>0</v>
      </c>
      <c r="T44" s="154">
        <f>IF(K44=0," ",'Race Totals'!Z43)</f>
        <v>0</v>
      </c>
      <c r="U44" s="5"/>
      <c r="V44" s="5"/>
      <c r="W44" s="5"/>
      <c r="X44" s="5"/>
      <c r="Y44" s="5"/>
      <c r="Z44" s="5"/>
    </row>
    <row r="45" spans="1:26" ht="14.25" customHeight="1">
      <c r="A45" s="10"/>
      <c r="B45" s="155"/>
      <c r="C45" s="69"/>
      <c r="D45" s="69"/>
      <c r="E45" s="68">
        <f>IF(K44=0,0,K44-D44)</f>
        <v>0</v>
      </c>
      <c r="F45" s="69"/>
      <c r="G45" s="69"/>
      <c r="H45" s="69">
        <f>IF(K44=0,0,E45*C44)</f>
        <v>0</v>
      </c>
      <c r="I45" s="69"/>
      <c r="J45" s="69"/>
      <c r="K45" s="69"/>
      <c r="L45" s="157">
        <f>E45</f>
        <v>0</v>
      </c>
      <c r="M45" s="158">
        <f>H45</f>
        <v>0</v>
      </c>
      <c r="N45" s="68">
        <f>IF(R44=0,0,0.0034722222)</f>
        <v>0</v>
      </c>
      <c r="O45" s="68">
        <f>IF(R44=0,0,R44-K44-N44)</f>
        <v>0</v>
      </c>
      <c r="P45" s="69"/>
      <c r="Q45" s="69"/>
      <c r="R45" s="132"/>
      <c r="S45" s="159">
        <f>P45</f>
        <v>0</v>
      </c>
      <c r="T45" s="73">
        <f>P45</f>
        <v>0</v>
      </c>
      <c r="U45" s="75">
        <f>IF(E45=0," ",E45)</f>
        <v>0</v>
      </c>
      <c r="V45" s="5">
        <f>IF(K44=0," ",RANK(U45,U$11:U$79,1))</f>
        <v>0</v>
      </c>
      <c r="W45" s="5">
        <f>IF(H45=0," ",H45)</f>
        <v>0</v>
      </c>
      <c r="X45" s="5">
        <f>IF(K44=0," ",RANK(W45,W$11:W$79,1))</f>
        <v>0</v>
      </c>
      <c r="Y45" s="75">
        <f>IF(O45=0," ",O45)</f>
        <v>0</v>
      </c>
      <c r="Z45" s="5">
        <f>IF(R44=0," ",RANK(Y45,Y$11:Y$79,1))</f>
        <v>0</v>
      </c>
    </row>
    <row r="46" spans="1:26" ht="24" customHeight="1">
      <c r="A46" s="10"/>
      <c r="B46" s="118">
        <f>IF('Barmouth-Caernarfon'!B48=0," ",IF('Barmouth-Caernarfon'!B48=" "," ",'Barmouth-Caernarfon'!B48))</f>
        <v>0</v>
      </c>
      <c r="C46" s="119">
        <f>'Barmouth-Caernarfon'!C48</f>
        <v>0</v>
      </c>
      <c r="D46" s="153">
        <f>IF('Caernarfon-Whitehaven'!AA47=0," ",'Caernarfon-Whitehaven'!AA47)</f>
        <v>0</v>
      </c>
      <c r="E46" s="53">
        <f>INT(E47)</f>
        <v>0</v>
      </c>
      <c r="F46" s="53">
        <f>INT((E47-E46)*24)</f>
        <v>0</v>
      </c>
      <c r="G46" s="54">
        <f>(((E47-E46)*24)-INT((E47-E46)*24))*60</f>
        <v>0</v>
      </c>
      <c r="H46" s="55">
        <f>INT(H47)</f>
        <v>0</v>
      </c>
      <c r="I46" s="55">
        <f>INT((H47-H46)*24)</f>
        <v>0</v>
      </c>
      <c r="J46" s="56">
        <f>(((H47-H46)*24)-INT((H47-H46)*24))*60</f>
        <v>0</v>
      </c>
      <c r="K46" s="52"/>
      <c r="L46" s="57">
        <f>IF(K46=0," ",V47)</f>
        <v>0</v>
      </c>
      <c r="M46" s="58">
        <f>IF(K46=0," ",X47)</f>
        <v>0</v>
      </c>
      <c r="N46" s="59">
        <f>N47</f>
        <v>0</v>
      </c>
      <c r="O46" s="60">
        <f>INT(O47)</f>
        <v>0</v>
      </c>
      <c r="P46" s="60">
        <f>INT((O47-O46)*24)</f>
        <v>0</v>
      </c>
      <c r="Q46" s="61">
        <f>(((O47-O46)*24)-INT((O47-O46)*24))*60</f>
        <v>0</v>
      </c>
      <c r="R46" s="62"/>
      <c r="S46" s="63">
        <f>IF(R46=0," ",Z47)</f>
        <v>0</v>
      </c>
      <c r="T46" s="154">
        <f>IF(K46=0," ",'Race Totals'!Z45)</f>
        <v>0</v>
      </c>
      <c r="U46" s="5"/>
      <c r="V46" s="5"/>
      <c r="W46" s="5"/>
      <c r="X46" s="5"/>
      <c r="Y46" s="5"/>
      <c r="Z46" s="5"/>
    </row>
    <row r="47" spans="1:26" ht="14.25" customHeight="1">
      <c r="A47" s="10"/>
      <c r="B47" s="155"/>
      <c r="C47" s="69"/>
      <c r="D47" s="69"/>
      <c r="E47" s="68">
        <f>IF(K46=0,0,K46-D46)</f>
        <v>0</v>
      </c>
      <c r="F47" s="69"/>
      <c r="G47" s="69"/>
      <c r="H47" s="69">
        <f>IF(K46=0,0,E47*C46)</f>
        <v>0</v>
      </c>
      <c r="I47" s="69"/>
      <c r="J47" s="69"/>
      <c r="K47" s="69"/>
      <c r="L47" s="157">
        <f>E47</f>
        <v>0</v>
      </c>
      <c r="M47" s="158">
        <f>H47</f>
        <v>0</v>
      </c>
      <c r="N47" s="68">
        <f>IF(R46=0,0,0.0034722222)</f>
        <v>0</v>
      </c>
      <c r="O47" s="68">
        <f>IF(R46=0,0,R46-K46-N46)</f>
        <v>0</v>
      </c>
      <c r="P47" s="69"/>
      <c r="Q47" s="69"/>
      <c r="R47" s="132"/>
      <c r="S47" s="159">
        <f>P47</f>
        <v>0</v>
      </c>
      <c r="T47" s="73">
        <f>P47</f>
        <v>0</v>
      </c>
      <c r="U47" s="75">
        <f>IF(E47=0," ",E47)</f>
        <v>0</v>
      </c>
      <c r="V47" s="5">
        <f>IF(K46=0," ",RANK(U47,U$11:U$79,1))</f>
        <v>0</v>
      </c>
      <c r="W47" s="5">
        <f>IF(H47=0," ",H47)</f>
        <v>0</v>
      </c>
      <c r="X47" s="5">
        <f>IF(K46=0," ",RANK(W47,W$11:W$79,1))</f>
        <v>0</v>
      </c>
      <c r="Y47" s="75">
        <f>IF(O47=0," ",O47)</f>
        <v>0</v>
      </c>
      <c r="Z47" s="5">
        <f>IF(R46=0," ",RANK(Y47,Y$11:Y$79,1))</f>
        <v>0</v>
      </c>
    </row>
    <row r="48" spans="1:26" ht="24" customHeight="1">
      <c r="A48" s="10"/>
      <c r="B48" s="118">
        <f>IF('Barmouth-Caernarfon'!B50=0," ",IF('Barmouth-Caernarfon'!B50=" "," ",'Barmouth-Caernarfon'!B50))</f>
        <v>0</v>
      </c>
      <c r="C48" s="119">
        <f>'Barmouth-Caernarfon'!C50</f>
        <v>0</v>
      </c>
      <c r="D48" s="153">
        <f>IF('Caernarfon-Whitehaven'!AA49=0," ",'Caernarfon-Whitehaven'!AA49)</f>
        <v>0</v>
      </c>
      <c r="E48" s="53">
        <f>INT(E49)</f>
        <v>0</v>
      </c>
      <c r="F48" s="53">
        <f>INT((E49-E48)*24)</f>
        <v>0</v>
      </c>
      <c r="G48" s="54">
        <f>(((E49-E48)*24)-INT((E49-E48)*24))*60</f>
        <v>0</v>
      </c>
      <c r="H48" s="55">
        <f>INT(H49)</f>
        <v>0</v>
      </c>
      <c r="I48" s="55">
        <f>INT((H49-H48)*24)</f>
        <v>0</v>
      </c>
      <c r="J48" s="56">
        <f>(((H49-H48)*24)-INT((H49-H48)*24))*60</f>
        <v>0</v>
      </c>
      <c r="K48" s="52"/>
      <c r="L48" s="57">
        <f>IF(K48=0," ",V49)</f>
        <v>0</v>
      </c>
      <c r="M48" s="58">
        <f>IF(K48=0," ",X49)</f>
        <v>0</v>
      </c>
      <c r="N48" s="59">
        <f>N49</f>
        <v>0</v>
      </c>
      <c r="O48" s="60">
        <f>INT(O49)</f>
        <v>0</v>
      </c>
      <c r="P48" s="60">
        <f>INT((O49-O48)*24)</f>
        <v>0</v>
      </c>
      <c r="Q48" s="61">
        <f>(((O49-O48)*24)-INT((O49-O48)*24))*60</f>
        <v>0</v>
      </c>
      <c r="R48" s="62"/>
      <c r="S48" s="63">
        <f>IF(R48=0," ",Z49)</f>
        <v>0</v>
      </c>
      <c r="T48" s="154">
        <f>IF(K48=0," ",'Race Totals'!Z47)</f>
        <v>0</v>
      </c>
      <c r="U48" s="5"/>
      <c r="V48" s="5"/>
      <c r="W48" s="5"/>
      <c r="X48" s="5"/>
      <c r="Y48" s="5"/>
      <c r="Z48" s="5"/>
    </row>
    <row r="49" spans="1:26" ht="14.25" customHeight="1">
      <c r="A49" s="10"/>
      <c r="B49" s="155"/>
      <c r="C49" s="69"/>
      <c r="D49" s="69"/>
      <c r="E49" s="68">
        <f>IF(K48=0,0,K48-D48)</f>
        <v>0</v>
      </c>
      <c r="F49" s="69"/>
      <c r="G49" s="69"/>
      <c r="H49" s="69">
        <f>IF(K48=0,0,E49*C48)</f>
        <v>0</v>
      </c>
      <c r="I49" s="69"/>
      <c r="J49" s="69"/>
      <c r="K49" s="69"/>
      <c r="L49" s="157">
        <f>E49</f>
        <v>0</v>
      </c>
      <c r="M49" s="158">
        <f>H49</f>
        <v>0</v>
      </c>
      <c r="N49" s="68">
        <f>IF(R48=0,0,0.0034722222)</f>
        <v>0</v>
      </c>
      <c r="O49" s="68">
        <f>IF(R48=0,0,R48-K48-N48)</f>
        <v>0</v>
      </c>
      <c r="P49" s="69"/>
      <c r="Q49" s="69"/>
      <c r="R49" s="132"/>
      <c r="S49" s="159">
        <f>P49</f>
        <v>0</v>
      </c>
      <c r="T49" s="73">
        <f>P49</f>
        <v>0</v>
      </c>
      <c r="U49" s="75">
        <f>IF(E49=0," ",E49)</f>
        <v>0</v>
      </c>
      <c r="V49" s="5">
        <f>IF(K48=0," ",RANK(U49,U$11:U$79,1))</f>
        <v>0</v>
      </c>
      <c r="W49" s="5">
        <f>IF(H49=0," ",H49)</f>
        <v>0</v>
      </c>
      <c r="X49" s="5">
        <f>IF(K48=0," ",RANK(W49,W$11:W$79,1))</f>
        <v>0</v>
      </c>
      <c r="Y49" s="75">
        <f>IF(O49=0," ",O49)</f>
        <v>0</v>
      </c>
      <c r="Z49" s="5">
        <f>IF(R48=0," ",RANK(Y49,Y$11:Y$79,1))</f>
        <v>0</v>
      </c>
    </row>
    <row r="50" spans="1:26" ht="24" customHeight="1">
      <c r="A50" s="10"/>
      <c r="B50" s="118">
        <f>IF('Barmouth-Caernarfon'!B52=0," ",IF('Barmouth-Caernarfon'!B52=" "," ",'Barmouth-Caernarfon'!B52))</f>
        <v>0</v>
      </c>
      <c r="C50" s="119">
        <f>'Barmouth-Caernarfon'!C52</f>
        <v>0</v>
      </c>
      <c r="D50" s="153">
        <f>IF('Caernarfon-Whitehaven'!AA51=0," ",'Caernarfon-Whitehaven'!AA51)</f>
        <v>0</v>
      </c>
      <c r="E50" s="53">
        <f>INT(E51)</f>
        <v>0</v>
      </c>
      <c r="F50" s="53">
        <f>INT((E51-E50)*24)</f>
        <v>0</v>
      </c>
      <c r="G50" s="54">
        <f>(((E51-E50)*24)-INT((E51-E50)*24))*60</f>
        <v>0</v>
      </c>
      <c r="H50" s="55">
        <f>INT(H51)</f>
        <v>0</v>
      </c>
      <c r="I50" s="55">
        <f>INT((H51-H50)*24)</f>
        <v>0</v>
      </c>
      <c r="J50" s="56">
        <f>(((H51-H50)*24)-INT((H51-H50)*24))*60</f>
        <v>0</v>
      </c>
      <c r="K50" s="52"/>
      <c r="L50" s="57">
        <f>IF(K50=0," ",V51)</f>
        <v>0</v>
      </c>
      <c r="M50" s="58">
        <f>IF(K50=0," ",X51)</f>
        <v>0</v>
      </c>
      <c r="N50" s="59">
        <f>N51</f>
        <v>0</v>
      </c>
      <c r="O50" s="60">
        <f>INT(O51)</f>
        <v>0</v>
      </c>
      <c r="P50" s="60">
        <f>INT((O51-O50)*24)</f>
        <v>0</v>
      </c>
      <c r="Q50" s="61">
        <f>(((O51-O50)*24)-INT((O51-O50)*24))*60</f>
        <v>0</v>
      </c>
      <c r="R50" s="62"/>
      <c r="S50" s="63">
        <f>IF(R50=0," ",Z51)</f>
        <v>0</v>
      </c>
      <c r="T50" s="154">
        <f>IF(K50=0," ",'Race Totals'!Z49)</f>
        <v>0</v>
      </c>
      <c r="U50" s="5"/>
      <c r="V50" s="5"/>
      <c r="W50" s="5"/>
      <c r="X50" s="5"/>
      <c r="Y50" s="5"/>
      <c r="Z50" s="5"/>
    </row>
    <row r="51" spans="1:26" ht="14.25" customHeight="1">
      <c r="A51" s="10"/>
      <c r="B51" s="155"/>
      <c r="C51" s="69"/>
      <c r="D51" s="69"/>
      <c r="E51" s="68">
        <f>IF(K50=0,0,K50-D50)</f>
        <v>0</v>
      </c>
      <c r="F51" s="69"/>
      <c r="G51" s="69"/>
      <c r="H51" s="69">
        <f>IF(K50=0,0,E51*C50)</f>
        <v>0</v>
      </c>
      <c r="I51" s="69"/>
      <c r="J51" s="69"/>
      <c r="K51" s="69"/>
      <c r="L51" s="157">
        <f>E51</f>
        <v>0</v>
      </c>
      <c r="M51" s="158">
        <f>H51</f>
        <v>0</v>
      </c>
      <c r="N51" s="68">
        <f>IF(R50=0,0,0.0034722222)</f>
        <v>0</v>
      </c>
      <c r="O51" s="68">
        <f>IF(R50=0,0,R50-K50-N50)</f>
        <v>0</v>
      </c>
      <c r="P51" s="69"/>
      <c r="Q51" s="69"/>
      <c r="R51" s="132"/>
      <c r="S51" s="159">
        <f>P51</f>
        <v>0</v>
      </c>
      <c r="T51" s="73">
        <f>P51</f>
        <v>0</v>
      </c>
      <c r="U51" s="75">
        <f>IF(E51=0," ",E51)</f>
        <v>0</v>
      </c>
      <c r="V51" s="5">
        <f>IF(K50=0," ",RANK(U51,U$11:U$79,1))</f>
        <v>0</v>
      </c>
      <c r="W51" s="5">
        <f>IF(H51=0," ",H51)</f>
        <v>0</v>
      </c>
      <c r="X51" s="5">
        <f>IF(K50=0," ",RANK(W51,W$11:W$79,1))</f>
        <v>0</v>
      </c>
      <c r="Y51" s="75">
        <f>IF(O51=0," ",O51)</f>
        <v>0</v>
      </c>
      <c r="Z51" s="5">
        <f>IF(R50=0," ",RANK(Y51,Y$11:Y$79,1))</f>
        <v>0</v>
      </c>
    </row>
    <row r="52" spans="1:26" ht="24" customHeight="1">
      <c r="A52" s="10"/>
      <c r="B52" s="118">
        <f>IF('Barmouth-Caernarfon'!B54=0," ",IF('Barmouth-Caernarfon'!B54=" "," ",'Barmouth-Caernarfon'!B54))</f>
        <v>0</v>
      </c>
      <c r="C52" s="119">
        <f>'Barmouth-Caernarfon'!C54</f>
        <v>0</v>
      </c>
      <c r="D52" s="153">
        <f>IF('Caernarfon-Whitehaven'!AA53=0," ",'Caernarfon-Whitehaven'!AA53)</f>
        <v>0</v>
      </c>
      <c r="E52" s="53">
        <f>INT(E53)</f>
        <v>0</v>
      </c>
      <c r="F52" s="53">
        <f>INT((E53-E52)*24)</f>
        <v>0</v>
      </c>
      <c r="G52" s="54">
        <f>(((E53-E52)*24)-INT((E53-E52)*24))*60</f>
        <v>0</v>
      </c>
      <c r="H52" s="55">
        <f>INT(H53)</f>
        <v>0</v>
      </c>
      <c r="I52" s="55">
        <f>INT((H53-H52)*24)</f>
        <v>0</v>
      </c>
      <c r="J52" s="56">
        <f>(((H53-H52)*24)-INT((H53-H52)*24))*60</f>
        <v>0</v>
      </c>
      <c r="K52" s="52"/>
      <c r="L52" s="57">
        <f>IF(K52=0," ",V53)</f>
        <v>0</v>
      </c>
      <c r="M52" s="58">
        <f>IF(K52=0," ",X53)</f>
        <v>0</v>
      </c>
      <c r="N52" s="59">
        <f>N53</f>
        <v>0</v>
      </c>
      <c r="O52" s="60">
        <f>INT(O53)</f>
        <v>0</v>
      </c>
      <c r="P52" s="60">
        <f>INT((O53-O52)*24)</f>
        <v>0</v>
      </c>
      <c r="Q52" s="61">
        <f>(((O53-O52)*24)-INT((O53-O52)*24))*60</f>
        <v>0</v>
      </c>
      <c r="R52" s="62"/>
      <c r="S52" s="63">
        <f>IF(R52=0," ",Z53)</f>
        <v>0</v>
      </c>
      <c r="T52" s="154">
        <f>IF(K52=0," ",'Race Totals'!Z51)</f>
        <v>0</v>
      </c>
      <c r="U52" s="5"/>
      <c r="V52" s="5"/>
      <c r="W52" s="5"/>
      <c r="X52" s="5"/>
      <c r="Y52" s="5"/>
      <c r="Z52" s="5"/>
    </row>
    <row r="53" spans="1:26" ht="14.25" customHeight="1">
      <c r="A53" s="10"/>
      <c r="B53" s="155"/>
      <c r="C53" s="69"/>
      <c r="D53" s="69"/>
      <c r="E53" s="68">
        <f>IF(K52=0,0,K52-D52)</f>
        <v>0</v>
      </c>
      <c r="F53" s="69"/>
      <c r="G53" s="69"/>
      <c r="H53" s="69">
        <f>IF(K52=0,0,E53*C52)</f>
        <v>0</v>
      </c>
      <c r="I53" s="69"/>
      <c r="J53" s="69"/>
      <c r="K53" s="69"/>
      <c r="L53" s="157">
        <f>E53</f>
        <v>0</v>
      </c>
      <c r="M53" s="158">
        <f>H53</f>
        <v>0</v>
      </c>
      <c r="N53" s="68">
        <f>IF(R52=0,0,0.0034722222)</f>
        <v>0</v>
      </c>
      <c r="O53" s="68">
        <f>IF(R52=0,0,R52-K52-N52)</f>
        <v>0</v>
      </c>
      <c r="P53" s="69"/>
      <c r="Q53" s="69"/>
      <c r="R53" s="132"/>
      <c r="S53" s="159">
        <f>P53</f>
        <v>0</v>
      </c>
      <c r="T53" s="73">
        <f>P53</f>
        <v>0</v>
      </c>
      <c r="U53" s="75">
        <f>IF(E53=0," ",E53)</f>
        <v>0</v>
      </c>
      <c r="V53" s="5">
        <f>IF(K52=0," ",RANK(U53,U$11:U$79,1))</f>
        <v>0</v>
      </c>
      <c r="W53" s="5">
        <f>IF(H53=0," ",H53)</f>
        <v>0</v>
      </c>
      <c r="X53" s="5">
        <f>IF(K52=0," ",RANK(W53,W$11:W$79,1))</f>
        <v>0</v>
      </c>
      <c r="Y53" s="75">
        <f>IF(O53=0," ",O53)</f>
        <v>0</v>
      </c>
      <c r="Z53" s="5">
        <f>IF(R52=0," ",RANK(Y53,Y$11:Y$79,1))</f>
        <v>0</v>
      </c>
    </row>
    <row r="54" spans="1:26" ht="24" customHeight="1">
      <c r="A54" s="10"/>
      <c r="B54" s="118">
        <f>IF('Barmouth-Caernarfon'!B56=0," ",IF('Barmouth-Caernarfon'!B56=" "," ",'Barmouth-Caernarfon'!B56))</f>
        <v>0</v>
      </c>
      <c r="C54" s="119">
        <f>'Barmouth-Caernarfon'!C56</f>
        <v>0</v>
      </c>
      <c r="D54" s="153">
        <f>IF('Caernarfon-Whitehaven'!AA55=0," ",'Caernarfon-Whitehaven'!AA55)</f>
        <v>0</v>
      </c>
      <c r="E54" s="53">
        <f>INT(E55)</f>
        <v>0</v>
      </c>
      <c r="F54" s="53">
        <f>INT((E55-E54)*24)</f>
        <v>0</v>
      </c>
      <c r="G54" s="54">
        <f>(((E55-E54)*24)-INT((E55-E54)*24))*60</f>
        <v>0</v>
      </c>
      <c r="H54" s="55">
        <f>INT(H55)</f>
        <v>0</v>
      </c>
      <c r="I54" s="55">
        <f>INT((H55-H54)*24)</f>
        <v>0</v>
      </c>
      <c r="J54" s="56">
        <f>(((H55-H54)*24)-INT((H55-H54)*24))*60</f>
        <v>0</v>
      </c>
      <c r="K54" s="52"/>
      <c r="L54" s="57">
        <f>IF(K54=0," ",V55)</f>
        <v>0</v>
      </c>
      <c r="M54" s="58">
        <f>IF(K54=0," ",X55)</f>
        <v>0</v>
      </c>
      <c r="N54" s="59">
        <f>N55</f>
        <v>0</v>
      </c>
      <c r="O54" s="60">
        <f>INT(O55)</f>
        <v>0</v>
      </c>
      <c r="P54" s="60">
        <f>INT((O55-O54)*24)</f>
        <v>0</v>
      </c>
      <c r="Q54" s="61">
        <f>(((O55-O54)*24)-INT((O55-O54)*24))*60</f>
        <v>0</v>
      </c>
      <c r="R54" s="62"/>
      <c r="S54" s="63">
        <f>IF(R54=0," ",Z55)</f>
        <v>0</v>
      </c>
      <c r="T54" s="154">
        <f>IF(K54=0," ",'Race Totals'!Z53)</f>
        <v>0</v>
      </c>
      <c r="U54" s="5"/>
      <c r="V54" s="5"/>
      <c r="W54" s="5"/>
      <c r="X54" s="5"/>
      <c r="Y54" s="5"/>
      <c r="Z54" s="5"/>
    </row>
    <row r="55" spans="1:26" ht="14.25" customHeight="1">
      <c r="A55" s="10"/>
      <c r="B55" s="155"/>
      <c r="C55" s="69"/>
      <c r="D55" s="69"/>
      <c r="E55" s="68">
        <f>IF(K54=0,0,K54-D54)</f>
        <v>0</v>
      </c>
      <c r="F55" s="69"/>
      <c r="G55" s="69"/>
      <c r="H55" s="69">
        <f>IF(K54=0,0,E55*C54)</f>
        <v>0</v>
      </c>
      <c r="I55" s="69"/>
      <c r="J55" s="69"/>
      <c r="K55" s="69"/>
      <c r="L55" s="157">
        <f>E55</f>
        <v>0</v>
      </c>
      <c r="M55" s="158">
        <f>H55</f>
        <v>0</v>
      </c>
      <c r="N55" s="68">
        <f>IF(R54=0,0,0.0034722222)</f>
        <v>0</v>
      </c>
      <c r="O55" s="68">
        <f>IF(R54=0,0,R54-K54-N54)</f>
        <v>0</v>
      </c>
      <c r="P55" s="69"/>
      <c r="Q55" s="69"/>
      <c r="R55" s="132"/>
      <c r="S55" s="159">
        <f>P55</f>
        <v>0</v>
      </c>
      <c r="T55" s="73">
        <f>P55</f>
        <v>0</v>
      </c>
      <c r="U55" s="75">
        <f>IF(E55=0," ",E55)</f>
        <v>0</v>
      </c>
      <c r="V55" s="5">
        <f>IF(K54=0," ",RANK(U55,U$11:U$79,1))</f>
        <v>0</v>
      </c>
      <c r="W55" s="5">
        <f>IF(H55=0," ",H55)</f>
        <v>0</v>
      </c>
      <c r="X55" s="5">
        <f>IF(K54=0," ",RANK(W55,W$11:W$79,1))</f>
        <v>0</v>
      </c>
      <c r="Y55" s="75">
        <f>IF(O55=0," ",O55)</f>
        <v>0</v>
      </c>
      <c r="Z55" s="5">
        <f>IF(R54=0," ",RANK(Y55,Y$11:Y$79,1))</f>
        <v>0</v>
      </c>
    </row>
    <row r="56" spans="1:26" ht="24" customHeight="1">
      <c r="A56" s="10"/>
      <c r="B56" s="118">
        <f>IF('Barmouth-Caernarfon'!B58=0," ",IF('Barmouth-Caernarfon'!B58=" "," ",'Barmouth-Caernarfon'!B58))</f>
        <v>0</v>
      </c>
      <c r="C56" s="119">
        <f>'Barmouth-Caernarfon'!C58</f>
        <v>0</v>
      </c>
      <c r="D56" s="153">
        <f>IF('Caernarfon-Whitehaven'!AA57=0," ",'Caernarfon-Whitehaven'!AA57)</f>
        <v>0</v>
      </c>
      <c r="E56" s="53">
        <f>INT(E57)</f>
        <v>0</v>
      </c>
      <c r="F56" s="53">
        <f>INT((E57-E56)*24)</f>
        <v>0</v>
      </c>
      <c r="G56" s="54">
        <f>(((E57-E56)*24)-INT((E57-E56)*24))*60</f>
        <v>0</v>
      </c>
      <c r="H56" s="55">
        <f>INT(H57)</f>
        <v>0</v>
      </c>
      <c r="I56" s="55">
        <f>INT((H57-H56)*24)</f>
        <v>0</v>
      </c>
      <c r="J56" s="56">
        <f>(((H57-H56)*24)-INT((H57-H56)*24))*60</f>
        <v>0</v>
      </c>
      <c r="K56" s="52"/>
      <c r="L56" s="57">
        <f>IF(K56=0," ",V57)</f>
        <v>0</v>
      </c>
      <c r="M56" s="58">
        <f>IF(K56=0," ",X57)</f>
        <v>0</v>
      </c>
      <c r="N56" s="59">
        <f>N57</f>
        <v>0</v>
      </c>
      <c r="O56" s="60">
        <f>INT(O57)</f>
        <v>0</v>
      </c>
      <c r="P56" s="60">
        <f>INT((O57-O56)*24)</f>
        <v>0</v>
      </c>
      <c r="Q56" s="61">
        <f>(((O57-O56)*24)-INT((O57-O56)*24))*60</f>
        <v>0</v>
      </c>
      <c r="R56" s="62"/>
      <c r="S56" s="63">
        <f>IF(R56=0," ",Z57)</f>
        <v>0</v>
      </c>
      <c r="T56" s="154">
        <f>IF(K56=0," ",'Race Totals'!Z55)</f>
        <v>0</v>
      </c>
      <c r="U56" s="5"/>
      <c r="V56" s="5"/>
      <c r="W56" s="5"/>
      <c r="X56" s="5"/>
      <c r="Y56" s="5"/>
      <c r="Z56" s="5"/>
    </row>
    <row r="57" spans="1:26" ht="14.25" customHeight="1">
      <c r="A57" s="10"/>
      <c r="B57" s="155"/>
      <c r="C57" s="69"/>
      <c r="D57" s="69"/>
      <c r="E57" s="68">
        <f>IF(K56=0,0,K56-D56)</f>
        <v>0</v>
      </c>
      <c r="F57" s="69"/>
      <c r="G57" s="69"/>
      <c r="H57" s="69">
        <f>IF(K56=0,0,E57*C56)</f>
        <v>0</v>
      </c>
      <c r="I57" s="69"/>
      <c r="J57" s="69"/>
      <c r="K57" s="69"/>
      <c r="L57" s="157">
        <f>E57</f>
        <v>0</v>
      </c>
      <c r="M57" s="158">
        <f>H57</f>
        <v>0</v>
      </c>
      <c r="N57" s="68">
        <f>IF(R56=0,0,0.0034722222)</f>
        <v>0</v>
      </c>
      <c r="O57" s="68">
        <f>IF(R56=0,0,R56-K56-N56)</f>
        <v>0</v>
      </c>
      <c r="P57" s="69"/>
      <c r="Q57" s="69"/>
      <c r="R57" s="132"/>
      <c r="S57" s="159">
        <f>P57</f>
        <v>0</v>
      </c>
      <c r="T57" s="73">
        <f>P57</f>
        <v>0</v>
      </c>
      <c r="U57" s="75">
        <f>IF(E57=0," ",E57)</f>
        <v>0</v>
      </c>
      <c r="V57" s="5">
        <f>IF(K56=0," ",RANK(U57,U$11:U$79,1))</f>
        <v>0</v>
      </c>
      <c r="W57" s="5">
        <f>IF(H57=0," ",H57)</f>
        <v>0</v>
      </c>
      <c r="X57" s="5">
        <f>IF(K56=0," ",RANK(W57,W$11:W$79,1))</f>
        <v>0</v>
      </c>
      <c r="Y57" s="75">
        <f>IF(O57=0," ",O57)</f>
        <v>0</v>
      </c>
      <c r="Z57" s="5">
        <f>IF(R56=0," ",RANK(Y57,Y$11:Y$79,1))</f>
        <v>0</v>
      </c>
    </row>
    <row r="58" spans="1:26" ht="24" customHeight="1">
      <c r="A58" s="10"/>
      <c r="B58" s="118">
        <f>IF('Barmouth-Caernarfon'!B60=0," ",IF('Barmouth-Caernarfon'!B60=" "," ",'Barmouth-Caernarfon'!B60))</f>
        <v>0</v>
      </c>
      <c r="C58" s="119">
        <f>'Barmouth-Caernarfon'!C60</f>
        <v>0</v>
      </c>
      <c r="D58" s="153">
        <f>IF('Caernarfon-Whitehaven'!AA59=0," ",'Caernarfon-Whitehaven'!AA59)</f>
        <v>0</v>
      </c>
      <c r="E58" s="53">
        <f>INT(E59)</f>
        <v>0</v>
      </c>
      <c r="F58" s="53">
        <f>INT((E59-E58)*24)</f>
        <v>0</v>
      </c>
      <c r="G58" s="54">
        <f>(((E59-E58)*24)-INT((E59-E58)*24))*60</f>
        <v>0</v>
      </c>
      <c r="H58" s="55">
        <f>INT(H59)</f>
        <v>0</v>
      </c>
      <c r="I58" s="55">
        <f>INT((H59-H58)*24)</f>
        <v>0</v>
      </c>
      <c r="J58" s="56">
        <f>(((H59-H58)*24)-INT((H59-H58)*24))*60</f>
        <v>0</v>
      </c>
      <c r="K58" s="52"/>
      <c r="L58" s="57">
        <f>IF(K58=0," ",V59)</f>
        <v>0</v>
      </c>
      <c r="M58" s="58">
        <f>IF(K58=0," ",X59)</f>
        <v>0</v>
      </c>
      <c r="N58" s="59">
        <f>N59</f>
        <v>0</v>
      </c>
      <c r="O58" s="60">
        <f>INT(O59)</f>
        <v>0</v>
      </c>
      <c r="P58" s="60">
        <f>INT((O59-O58)*24)</f>
        <v>0</v>
      </c>
      <c r="Q58" s="61">
        <f>(((O59-O58)*24)-INT((O59-O58)*24))*60</f>
        <v>0</v>
      </c>
      <c r="R58" s="62"/>
      <c r="S58" s="63">
        <f>IF(R58=0," ",Z59)</f>
        <v>0</v>
      </c>
      <c r="T58" s="154">
        <f>IF(K58=0," ",'Race Totals'!Z57)</f>
        <v>0</v>
      </c>
      <c r="U58" s="5"/>
      <c r="V58" s="5"/>
      <c r="W58" s="5"/>
      <c r="X58" s="5"/>
      <c r="Y58" s="5"/>
      <c r="Z58" s="5"/>
    </row>
    <row r="59" spans="1:26" ht="14.25" customHeight="1">
      <c r="A59" s="10"/>
      <c r="B59" s="155"/>
      <c r="C59" s="69"/>
      <c r="D59" s="69"/>
      <c r="E59" s="68">
        <f>IF(K58=0,0,K58-D58)</f>
        <v>0</v>
      </c>
      <c r="F59" s="69"/>
      <c r="G59" s="69"/>
      <c r="H59" s="69">
        <f>IF(K58=0,0,E59*C58)</f>
        <v>0</v>
      </c>
      <c r="I59" s="69"/>
      <c r="J59" s="69"/>
      <c r="K59" s="69"/>
      <c r="L59" s="157">
        <f>E59</f>
        <v>0</v>
      </c>
      <c r="M59" s="158">
        <f>H59</f>
        <v>0</v>
      </c>
      <c r="N59" s="68">
        <f>IF(R58=0,0,0.0034722222)</f>
        <v>0</v>
      </c>
      <c r="O59" s="68">
        <f>IF(R58=0,0,R58-K58-N58)</f>
        <v>0</v>
      </c>
      <c r="P59" s="69"/>
      <c r="Q59" s="69"/>
      <c r="R59" s="132"/>
      <c r="S59" s="159">
        <f>P59</f>
        <v>0</v>
      </c>
      <c r="T59" s="73">
        <f>P59</f>
        <v>0</v>
      </c>
      <c r="U59" s="75">
        <f>IF(E59=0," ",E59)</f>
        <v>0</v>
      </c>
      <c r="V59" s="5">
        <f>IF(K58=0," ",RANK(U59,U$11:U$79,1))</f>
        <v>0</v>
      </c>
      <c r="W59" s="5">
        <f>IF(H59=0," ",H59)</f>
        <v>0</v>
      </c>
      <c r="X59" s="5">
        <f>IF(K58=0," ",RANK(W59,W$11:W$79,1))</f>
        <v>0</v>
      </c>
      <c r="Y59" s="75">
        <f>IF(O59=0," ",O59)</f>
        <v>0</v>
      </c>
      <c r="Z59" s="5">
        <f>IF(R58=0," ",RANK(Y59,Y$11:Y$79,1))</f>
        <v>0</v>
      </c>
    </row>
    <row r="60" spans="1:26" ht="24" customHeight="1">
      <c r="A60" s="10"/>
      <c r="B60" s="118">
        <f>IF('Barmouth-Caernarfon'!B62=0," ",IF('Barmouth-Caernarfon'!B62=" "," ",'Barmouth-Caernarfon'!B62))</f>
        <v>0</v>
      </c>
      <c r="C60" s="119">
        <f>'Barmouth-Caernarfon'!C62</f>
        <v>0</v>
      </c>
      <c r="D60" s="153">
        <f>IF('Caernarfon-Whitehaven'!AA61=0," ",'Caernarfon-Whitehaven'!AA61)</f>
        <v>0</v>
      </c>
      <c r="E60" s="53">
        <f>INT(E61)</f>
        <v>0</v>
      </c>
      <c r="F60" s="53">
        <f>INT((E61-E60)*24)</f>
        <v>0</v>
      </c>
      <c r="G60" s="54">
        <f>(((E61-E60)*24)-INT((E61-E60)*24))*60</f>
        <v>0</v>
      </c>
      <c r="H60" s="55">
        <f>INT(H61)</f>
        <v>0</v>
      </c>
      <c r="I60" s="55">
        <f>INT((H61-H60)*24)</f>
        <v>0</v>
      </c>
      <c r="J60" s="56">
        <f>(((H61-H60)*24)-INT((H61-H60)*24))*60</f>
        <v>0</v>
      </c>
      <c r="K60" s="52"/>
      <c r="L60" s="57">
        <f>IF(K60=0," ",V61)</f>
        <v>0</v>
      </c>
      <c r="M60" s="58">
        <f>IF(K60=0," ",X61)</f>
        <v>0</v>
      </c>
      <c r="N60" s="59">
        <f>N61</f>
        <v>0</v>
      </c>
      <c r="O60" s="60">
        <f>INT(O61)</f>
        <v>0</v>
      </c>
      <c r="P60" s="60">
        <f>INT((O61-O60)*24)</f>
        <v>0</v>
      </c>
      <c r="Q60" s="61">
        <f>(((O61-O60)*24)-INT((O61-O60)*24))*60</f>
        <v>0</v>
      </c>
      <c r="R60" s="62"/>
      <c r="S60" s="63">
        <f>IF(R60=0," ",Z61)</f>
        <v>0</v>
      </c>
      <c r="T60" s="154">
        <f>IF(K60=0," ",'Race Totals'!Z59)</f>
        <v>0</v>
      </c>
      <c r="U60" s="5"/>
      <c r="V60" s="5"/>
      <c r="W60" s="5"/>
      <c r="X60" s="5"/>
      <c r="Y60" s="5"/>
      <c r="Z60" s="5"/>
    </row>
    <row r="61" spans="1:26" ht="14.25" customHeight="1">
      <c r="A61" s="10"/>
      <c r="B61" s="155"/>
      <c r="C61" s="69"/>
      <c r="D61" s="69"/>
      <c r="E61" s="68">
        <f>IF(K60=0,0,K60-D60)</f>
        <v>0</v>
      </c>
      <c r="F61" s="69"/>
      <c r="G61" s="69"/>
      <c r="H61" s="69">
        <f>IF(K60=0,0,E61*C60)</f>
        <v>0</v>
      </c>
      <c r="I61" s="69"/>
      <c r="J61" s="69"/>
      <c r="K61" s="69"/>
      <c r="L61" s="157">
        <f>E61</f>
        <v>0</v>
      </c>
      <c r="M61" s="158">
        <f>H61</f>
        <v>0</v>
      </c>
      <c r="N61" s="68">
        <f>IF(R60=0,0,0.0034722222)</f>
        <v>0</v>
      </c>
      <c r="O61" s="68">
        <f>IF(R60=0,0,R60-K60-N60)</f>
        <v>0</v>
      </c>
      <c r="P61" s="69"/>
      <c r="Q61" s="69"/>
      <c r="R61" s="132"/>
      <c r="S61" s="159">
        <f>P61</f>
        <v>0</v>
      </c>
      <c r="T61" s="73">
        <f>P61</f>
        <v>0</v>
      </c>
      <c r="U61" s="75">
        <f>IF(E61=0," ",E61)</f>
        <v>0</v>
      </c>
      <c r="V61" s="5">
        <f>IF(K60=0," ",RANK(U61,U$11:U$79,1))</f>
        <v>0</v>
      </c>
      <c r="W61" s="5">
        <f>IF(H61=0," ",H61)</f>
        <v>0</v>
      </c>
      <c r="X61" s="5">
        <f>IF(K60=0," ",RANK(W61,W$11:W$79,1))</f>
        <v>0</v>
      </c>
      <c r="Y61" s="75">
        <f>IF(O61=0," ",O61)</f>
        <v>0</v>
      </c>
      <c r="Z61" s="5">
        <f>IF(R60=0," ",RANK(Y61,Y$11:Y$79,1))</f>
        <v>0</v>
      </c>
    </row>
    <row r="62" spans="1:26" ht="24" customHeight="1">
      <c r="A62" s="10"/>
      <c r="B62" s="118">
        <f>IF('Barmouth-Caernarfon'!B64=0," ",IF('Barmouth-Caernarfon'!B64=" "," ",'Barmouth-Caernarfon'!B64))</f>
        <v>0</v>
      </c>
      <c r="C62" s="119">
        <f>'Barmouth-Caernarfon'!C64</f>
        <v>0</v>
      </c>
      <c r="D62" s="153">
        <f>IF('Caernarfon-Whitehaven'!AA63=0," ",'Caernarfon-Whitehaven'!AA63)</f>
        <v>0</v>
      </c>
      <c r="E62" s="53">
        <f>INT(E63)</f>
        <v>0</v>
      </c>
      <c r="F62" s="53">
        <f>INT((E63-E62)*24)</f>
        <v>0</v>
      </c>
      <c r="G62" s="54">
        <f>(((E63-E62)*24)-INT((E63-E62)*24))*60</f>
        <v>0</v>
      </c>
      <c r="H62" s="55">
        <f>INT(H63)</f>
        <v>0</v>
      </c>
      <c r="I62" s="55">
        <f>INT((H63-H62)*24)</f>
        <v>0</v>
      </c>
      <c r="J62" s="56">
        <f>(((H63-H62)*24)-INT((H63-H62)*24))*60</f>
        <v>0</v>
      </c>
      <c r="K62" s="52"/>
      <c r="L62" s="57">
        <f>IF(K62=0," ",V63)</f>
        <v>0</v>
      </c>
      <c r="M62" s="58">
        <f>IF(K62=0," ",X63)</f>
        <v>0</v>
      </c>
      <c r="N62" s="59">
        <f>N63</f>
        <v>0</v>
      </c>
      <c r="O62" s="60">
        <f>INT(O63)</f>
        <v>0</v>
      </c>
      <c r="P62" s="60">
        <f>INT((O63-O62)*24)</f>
        <v>0</v>
      </c>
      <c r="Q62" s="61">
        <f>(((O63-O62)*24)-INT((O63-O62)*24))*60</f>
        <v>0</v>
      </c>
      <c r="R62" s="62"/>
      <c r="S62" s="63">
        <f>IF(R62=0," ",Z63)</f>
        <v>0</v>
      </c>
      <c r="T62" s="154">
        <f>IF(K62=0," ",'Race Totals'!Z61)</f>
        <v>0</v>
      </c>
      <c r="U62" s="5"/>
      <c r="V62" s="5"/>
      <c r="W62" s="5"/>
      <c r="X62" s="5"/>
      <c r="Y62" s="5"/>
      <c r="Z62" s="5"/>
    </row>
    <row r="63" spans="1:26" ht="14.25" customHeight="1">
      <c r="A63" s="10"/>
      <c r="B63" s="155"/>
      <c r="C63" s="69"/>
      <c r="D63" s="69"/>
      <c r="E63" s="68">
        <f>IF(K62=0,0,K62-D62)</f>
        <v>0</v>
      </c>
      <c r="F63" s="69"/>
      <c r="G63" s="69"/>
      <c r="H63" s="69">
        <f>IF(K62=0,0,E63*C62)</f>
        <v>0</v>
      </c>
      <c r="I63" s="69"/>
      <c r="J63" s="69"/>
      <c r="K63" s="69"/>
      <c r="L63" s="157">
        <f>E63</f>
        <v>0</v>
      </c>
      <c r="M63" s="158">
        <f>H63</f>
        <v>0</v>
      </c>
      <c r="N63" s="68">
        <f>IF(R62=0,0,0.0034722222)</f>
        <v>0</v>
      </c>
      <c r="O63" s="68">
        <f>IF(R62=0,0,R62-K62-N62)</f>
        <v>0</v>
      </c>
      <c r="P63" s="69"/>
      <c r="Q63" s="69"/>
      <c r="R63" s="132"/>
      <c r="S63" s="159">
        <f>P63</f>
        <v>0</v>
      </c>
      <c r="T63" s="73">
        <f>P63</f>
        <v>0</v>
      </c>
      <c r="U63" s="75">
        <f>IF(E63=0," ",E63)</f>
        <v>0</v>
      </c>
      <c r="V63" s="5">
        <f>IF(K62=0," ",RANK(U63,U$11:U$79,1))</f>
        <v>0</v>
      </c>
      <c r="W63" s="5">
        <f>IF(H63=0," ",H63)</f>
        <v>0</v>
      </c>
      <c r="X63" s="5">
        <f>IF(K62=0," ",RANK(W63,W$11:W$79,1))</f>
        <v>0</v>
      </c>
      <c r="Y63" s="75">
        <f>IF(O63=0," ",O63)</f>
        <v>0</v>
      </c>
      <c r="Z63" s="5">
        <f>IF(R62=0," ",RANK(Y63,Y$11:Y$79,1))</f>
        <v>0</v>
      </c>
    </row>
    <row r="64" spans="1:26" ht="24" customHeight="1">
      <c r="A64" s="10"/>
      <c r="B64" s="118">
        <f>IF('Barmouth-Caernarfon'!B66=0," ",IF('Barmouth-Caernarfon'!B66=" "," ",'Barmouth-Caernarfon'!B66))</f>
        <v>0</v>
      </c>
      <c r="C64" s="119">
        <f>'Barmouth-Caernarfon'!C66</f>
        <v>0</v>
      </c>
      <c r="D64" s="153">
        <f>IF('Caernarfon-Whitehaven'!AA65=0," ",'Caernarfon-Whitehaven'!AA65)</f>
        <v>0</v>
      </c>
      <c r="E64" s="53">
        <f>INT(E65)</f>
        <v>0</v>
      </c>
      <c r="F64" s="53">
        <f>INT((E65-E64)*24)</f>
        <v>0</v>
      </c>
      <c r="G64" s="54">
        <f>(((E65-E64)*24)-INT((E65-E64)*24))*60</f>
        <v>0</v>
      </c>
      <c r="H64" s="55">
        <f>INT(H65)</f>
        <v>0</v>
      </c>
      <c r="I64" s="55">
        <f>INT((H65-H64)*24)</f>
        <v>0</v>
      </c>
      <c r="J64" s="56">
        <f>(((H65-H64)*24)-INT((H65-H64)*24))*60</f>
        <v>0</v>
      </c>
      <c r="K64" s="52"/>
      <c r="L64" s="57">
        <f>IF(K64=0," ",V65)</f>
        <v>0</v>
      </c>
      <c r="M64" s="58">
        <f>IF(K64=0," ",X65)</f>
        <v>0</v>
      </c>
      <c r="N64" s="59">
        <f>N65</f>
        <v>0</v>
      </c>
      <c r="O64" s="60">
        <f>INT(O65)</f>
        <v>0</v>
      </c>
      <c r="P64" s="60">
        <f>INT((O65-O64)*24)</f>
        <v>0</v>
      </c>
      <c r="Q64" s="61">
        <f>(((O65-O64)*24)-INT((O65-O64)*24))*60</f>
        <v>0</v>
      </c>
      <c r="R64" s="62"/>
      <c r="S64" s="63">
        <f>IF(R64=0," ",Z65)</f>
        <v>0</v>
      </c>
      <c r="T64" s="154">
        <f>IF(K64=0," ",'Race Totals'!Z63)</f>
        <v>0</v>
      </c>
      <c r="U64" s="5"/>
      <c r="V64" s="5"/>
      <c r="W64" s="5"/>
      <c r="X64" s="5"/>
      <c r="Y64" s="5"/>
      <c r="Z64" s="5"/>
    </row>
    <row r="65" spans="1:26" ht="14.25" customHeight="1">
      <c r="A65" s="10"/>
      <c r="B65" s="155"/>
      <c r="C65" s="69"/>
      <c r="D65" s="69"/>
      <c r="E65" s="68">
        <f>IF(K64=0,0,K64-D64)</f>
        <v>0</v>
      </c>
      <c r="F65" s="69"/>
      <c r="G65" s="69"/>
      <c r="H65" s="69">
        <f>IF(K64=0,0,E65*C64)</f>
        <v>0</v>
      </c>
      <c r="I65" s="69"/>
      <c r="J65" s="69"/>
      <c r="K65" s="69"/>
      <c r="L65" s="157">
        <f>E65</f>
        <v>0</v>
      </c>
      <c r="M65" s="158">
        <f>H65</f>
        <v>0</v>
      </c>
      <c r="N65" s="68">
        <f>IF(R64=0,0,0.0034722222)</f>
        <v>0</v>
      </c>
      <c r="O65" s="68">
        <f>IF(R64=0,0,R64-K64-N64)</f>
        <v>0</v>
      </c>
      <c r="P65" s="69"/>
      <c r="Q65" s="69"/>
      <c r="R65" s="132"/>
      <c r="S65" s="159">
        <f>P65</f>
        <v>0</v>
      </c>
      <c r="T65" s="73">
        <f>P65</f>
        <v>0</v>
      </c>
      <c r="U65" s="75">
        <f>IF(E65=0," ",E65)</f>
        <v>0</v>
      </c>
      <c r="V65" s="5">
        <f>IF(K64=0," ",RANK(U65,U$11:U$79,1))</f>
        <v>0</v>
      </c>
      <c r="W65" s="5">
        <f>IF(H65=0," ",H65)</f>
        <v>0</v>
      </c>
      <c r="X65" s="5">
        <f>IF(K64=0," ",RANK(W65,W$11:W$79,1))</f>
        <v>0</v>
      </c>
      <c r="Y65" s="75">
        <f>IF(O65=0," ",O65)</f>
        <v>0</v>
      </c>
      <c r="Z65" s="5">
        <f>IF(R64=0," ",RANK(Y65,Y$11:Y$79,1))</f>
        <v>0</v>
      </c>
    </row>
    <row r="66" spans="1:26" ht="24" customHeight="1">
      <c r="A66" s="10"/>
      <c r="B66" s="118">
        <f>IF('Barmouth-Caernarfon'!B68=0," ",IF('Barmouth-Caernarfon'!B68=" "," ",'Barmouth-Caernarfon'!B68))</f>
        <v>0</v>
      </c>
      <c r="C66" s="119">
        <f>'Barmouth-Caernarfon'!C68</f>
        <v>0</v>
      </c>
      <c r="D66" s="153">
        <f>IF('Caernarfon-Whitehaven'!AA67=0," ",'Caernarfon-Whitehaven'!AA67)</f>
        <v>0</v>
      </c>
      <c r="E66" s="53">
        <f>INT(E67)</f>
        <v>0</v>
      </c>
      <c r="F66" s="53">
        <f>INT((E67-E66)*24)</f>
        <v>0</v>
      </c>
      <c r="G66" s="54">
        <f>(((E67-E66)*24)-INT((E67-E66)*24))*60</f>
        <v>0</v>
      </c>
      <c r="H66" s="55">
        <f>INT(H67)</f>
        <v>0</v>
      </c>
      <c r="I66" s="55">
        <f>INT((H67-H66)*24)</f>
        <v>0</v>
      </c>
      <c r="J66" s="56">
        <f>(((H67-H66)*24)-INT((H67-H66)*24))*60</f>
        <v>0</v>
      </c>
      <c r="K66" s="52"/>
      <c r="L66" s="57">
        <f>IF(K66=0," ",V67)</f>
        <v>0</v>
      </c>
      <c r="M66" s="58">
        <f>IF(K66=0," ",X67)</f>
        <v>0</v>
      </c>
      <c r="N66" s="59">
        <f>N67</f>
        <v>0</v>
      </c>
      <c r="O66" s="60">
        <f>INT(O67)</f>
        <v>0</v>
      </c>
      <c r="P66" s="60">
        <f>INT((O67-O66)*24)</f>
        <v>0</v>
      </c>
      <c r="Q66" s="61">
        <f>(((O67-O66)*24)-INT((O67-O66)*24))*60</f>
        <v>0</v>
      </c>
      <c r="R66" s="62"/>
      <c r="S66" s="63">
        <f>IF(R66=0," ",Z67)</f>
        <v>0</v>
      </c>
      <c r="T66" s="154">
        <f>IF(K66=0," ",'Race Totals'!Z65)</f>
        <v>0</v>
      </c>
      <c r="U66" s="5"/>
      <c r="V66" s="5"/>
      <c r="W66" s="5"/>
      <c r="X66" s="5"/>
      <c r="Y66" s="5"/>
      <c r="Z66" s="5"/>
    </row>
    <row r="67" spans="1:26" ht="14.25" customHeight="1">
      <c r="A67" s="10"/>
      <c r="B67" s="155"/>
      <c r="C67" s="69"/>
      <c r="D67" s="69"/>
      <c r="E67" s="68">
        <f>IF(K66=0,0,K66-D66)</f>
        <v>0</v>
      </c>
      <c r="F67" s="69"/>
      <c r="G67" s="69"/>
      <c r="H67" s="69">
        <f>IF(K66=0,0,E67*C66)</f>
        <v>0</v>
      </c>
      <c r="I67" s="69"/>
      <c r="J67" s="69"/>
      <c r="K67" s="69"/>
      <c r="L67" s="157">
        <f>E67</f>
        <v>0</v>
      </c>
      <c r="M67" s="158">
        <f>H67</f>
        <v>0</v>
      </c>
      <c r="N67" s="68">
        <f>IF(R66=0,0,0.0034722222)</f>
        <v>0</v>
      </c>
      <c r="O67" s="68">
        <f>IF(R66=0,0,R66-K66-N66)</f>
        <v>0</v>
      </c>
      <c r="P67" s="69"/>
      <c r="Q67" s="69"/>
      <c r="R67" s="132"/>
      <c r="S67" s="159">
        <f>P67</f>
        <v>0</v>
      </c>
      <c r="T67" s="73">
        <f>P67</f>
        <v>0</v>
      </c>
      <c r="U67" s="75">
        <f>IF(E67=0," ",E67)</f>
        <v>0</v>
      </c>
      <c r="V67" s="5">
        <f>IF(K66=0," ",RANK(U67,U$11:U$79,1))</f>
        <v>0</v>
      </c>
      <c r="W67" s="5">
        <f>IF(H67=0," ",H67)</f>
        <v>0</v>
      </c>
      <c r="X67" s="5">
        <f>IF(K66=0," ",RANK(W67,W$11:W$79,1))</f>
        <v>0</v>
      </c>
      <c r="Y67" s="75">
        <f>IF(O67=0," ",O67)</f>
        <v>0</v>
      </c>
      <c r="Z67" s="5">
        <f>IF(R66=0," ",RANK(Y67,Y$11:Y$79,1))</f>
        <v>0</v>
      </c>
    </row>
    <row r="68" spans="1:26" ht="24" customHeight="1">
      <c r="A68" s="10"/>
      <c r="B68" s="118">
        <f>IF('Barmouth-Caernarfon'!B70=0," ",IF('Barmouth-Caernarfon'!B70=" "," ",'Barmouth-Caernarfon'!B70))</f>
        <v>0</v>
      </c>
      <c r="C68" s="119">
        <f>'Barmouth-Caernarfon'!C70</f>
        <v>0</v>
      </c>
      <c r="D68" s="153">
        <f>IF('Caernarfon-Whitehaven'!AA69=0," ",'Caernarfon-Whitehaven'!AA69)</f>
        <v>0</v>
      </c>
      <c r="E68" s="53">
        <f>INT(E69)</f>
        <v>0</v>
      </c>
      <c r="F68" s="53">
        <f>INT((E69-E68)*24)</f>
        <v>0</v>
      </c>
      <c r="G68" s="54">
        <f>(((E69-E68)*24)-INT((E69-E68)*24))*60</f>
        <v>0</v>
      </c>
      <c r="H68" s="55">
        <f>INT(H69)</f>
        <v>0</v>
      </c>
      <c r="I68" s="55">
        <f>INT((H69-H68)*24)</f>
        <v>0</v>
      </c>
      <c r="J68" s="56">
        <f>(((H69-H68)*24)-INT((H69-H68)*24))*60</f>
        <v>0</v>
      </c>
      <c r="K68" s="52"/>
      <c r="L68" s="57">
        <f>IF(K68=0," ",V69)</f>
        <v>0</v>
      </c>
      <c r="M68" s="58">
        <f>IF(K68=0," ",X69)</f>
        <v>0</v>
      </c>
      <c r="N68" s="59">
        <f>N69</f>
        <v>0</v>
      </c>
      <c r="O68" s="60">
        <f>INT(O69)</f>
        <v>0</v>
      </c>
      <c r="P68" s="60">
        <f>INT((O69-O68)*24)</f>
        <v>0</v>
      </c>
      <c r="Q68" s="61">
        <f>(((O69-O68)*24)-INT((O69-O68)*24))*60</f>
        <v>0</v>
      </c>
      <c r="R68" s="62"/>
      <c r="S68" s="63">
        <f>IF(R68=0," ",Z69)</f>
        <v>0</v>
      </c>
      <c r="T68" s="154">
        <f>IF(K68=0," ",'Race Totals'!Z67)</f>
        <v>0</v>
      </c>
      <c r="U68" s="5"/>
      <c r="V68" s="5"/>
      <c r="W68" s="5"/>
      <c r="X68" s="5"/>
      <c r="Y68" s="5"/>
      <c r="Z68" s="5"/>
    </row>
    <row r="69" spans="1:26" ht="14.25" customHeight="1">
      <c r="A69" s="10"/>
      <c r="B69" s="155"/>
      <c r="C69" s="69"/>
      <c r="D69" s="69"/>
      <c r="E69" s="68">
        <f>IF(K68=0,0,K68-D68)</f>
        <v>0</v>
      </c>
      <c r="F69" s="69"/>
      <c r="G69" s="69"/>
      <c r="H69" s="69">
        <f>IF(K68=0,0,E69*C68)</f>
        <v>0</v>
      </c>
      <c r="I69" s="69"/>
      <c r="J69" s="69"/>
      <c r="K69" s="69"/>
      <c r="L69" s="157">
        <f>E69</f>
        <v>0</v>
      </c>
      <c r="M69" s="158">
        <f>H69</f>
        <v>0</v>
      </c>
      <c r="N69" s="68">
        <f>IF(R68=0,0,0.0034722222)</f>
        <v>0</v>
      </c>
      <c r="O69" s="68">
        <f>IF(R68=0,0,R68-K68-N68)</f>
        <v>0</v>
      </c>
      <c r="P69" s="69"/>
      <c r="Q69" s="69"/>
      <c r="R69" s="132"/>
      <c r="S69" s="159">
        <f>P69</f>
        <v>0</v>
      </c>
      <c r="T69" s="73">
        <f>P69</f>
        <v>0</v>
      </c>
      <c r="U69" s="75">
        <f>IF(E69=0," ",E69)</f>
        <v>0</v>
      </c>
      <c r="V69" s="5">
        <f>IF(K68=0," ",RANK(U69,U$11:U$79,1))</f>
        <v>0</v>
      </c>
      <c r="W69" s="5">
        <f>IF(H69=0," ",H69)</f>
        <v>0</v>
      </c>
      <c r="X69" s="5">
        <f>IF(K68=0," ",RANK(W69,W$11:W$79,1))</f>
        <v>0</v>
      </c>
      <c r="Y69" s="75">
        <f>IF(O69=0," ",O69)</f>
        <v>0</v>
      </c>
      <c r="Z69" s="5">
        <f>IF(R68=0," ",RANK(Y69,Y$11:Y$79,1))</f>
        <v>0</v>
      </c>
    </row>
    <row r="70" spans="1:26" ht="24" customHeight="1">
      <c r="A70" s="10"/>
      <c r="B70" s="118">
        <f>IF('Barmouth-Caernarfon'!B72=0," ",IF('Barmouth-Caernarfon'!B72=" "," ",'Barmouth-Caernarfon'!B72))</f>
        <v>0</v>
      </c>
      <c r="C70" s="119">
        <f>'Barmouth-Caernarfon'!C72</f>
        <v>0</v>
      </c>
      <c r="D70" s="153">
        <f>IF('Caernarfon-Whitehaven'!AA71=0," ",'Caernarfon-Whitehaven'!AA71)</f>
        <v>0</v>
      </c>
      <c r="E70" s="53">
        <f>INT(E71)</f>
        <v>0</v>
      </c>
      <c r="F70" s="53">
        <f>INT((E71-E70)*24)</f>
        <v>0</v>
      </c>
      <c r="G70" s="54">
        <f>(((E71-E70)*24)-INT((E71-E70)*24))*60</f>
        <v>0</v>
      </c>
      <c r="H70" s="55">
        <f>INT(H71)</f>
        <v>0</v>
      </c>
      <c r="I70" s="55">
        <f>INT((H71-H70)*24)</f>
        <v>0</v>
      </c>
      <c r="J70" s="56">
        <f>(((H71-H70)*24)-INT((H71-H70)*24))*60</f>
        <v>0</v>
      </c>
      <c r="K70" s="52"/>
      <c r="L70" s="57">
        <f>IF(K70=0," ",V71)</f>
        <v>0</v>
      </c>
      <c r="M70" s="58">
        <f>IF(K70=0," ",X71)</f>
        <v>0</v>
      </c>
      <c r="N70" s="59">
        <f>N71</f>
        <v>0</v>
      </c>
      <c r="O70" s="60">
        <f>INT(O71)</f>
        <v>0</v>
      </c>
      <c r="P70" s="60">
        <f>INT((O71-O70)*24)</f>
        <v>0</v>
      </c>
      <c r="Q70" s="61">
        <f>(((O71-O70)*24)-INT((O71-O70)*24))*60</f>
        <v>0</v>
      </c>
      <c r="R70" s="62"/>
      <c r="S70" s="63">
        <f>IF(R70=0," ",Z71)</f>
        <v>0</v>
      </c>
      <c r="T70" s="154">
        <f>IF(K70=0," ",'Race Totals'!Z69)</f>
        <v>0</v>
      </c>
      <c r="U70" s="5"/>
      <c r="V70" s="5"/>
      <c r="W70" s="5"/>
      <c r="X70" s="5"/>
      <c r="Y70" s="5"/>
      <c r="Z70" s="5"/>
    </row>
    <row r="71" spans="1:26" ht="14.25" customHeight="1">
      <c r="A71" s="10"/>
      <c r="B71" s="155"/>
      <c r="C71" s="69"/>
      <c r="D71" s="69"/>
      <c r="E71" s="68">
        <f>IF(K70=0,0,K70-D70)</f>
        <v>0</v>
      </c>
      <c r="F71" s="69"/>
      <c r="G71" s="69"/>
      <c r="H71" s="69">
        <f>IF(K70=0,0,E71*C70)</f>
        <v>0</v>
      </c>
      <c r="I71" s="69"/>
      <c r="J71" s="69"/>
      <c r="K71" s="69"/>
      <c r="L71" s="157">
        <f>E71</f>
        <v>0</v>
      </c>
      <c r="M71" s="158">
        <f>H71</f>
        <v>0</v>
      </c>
      <c r="N71" s="68">
        <f>IF(R70=0,0,0.0034722222)</f>
        <v>0</v>
      </c>
      <c r="O71" s="68">
        <f>IF(R70=0,0,R70-K70-N70)</f>
        <v>0</v>
      </c>
      <c r="P71" s="69"/>
      <c r="Q71" s="69"/>
      <c r="R71" s="132"/>
      <c r="S71" s="159">
        <f>P71</f>
        <v>0</v>
      </c>
      <c r="T71" s="73">
        <f>P71</f>
        <v>0</v>
      </c>
      <c r="U71" s="75">
        <f>IF(E71=0," ",E71)</f>
        <v>0</v>
      </c>
      <c r="V71" s="5">
        <f>IF(K70=0," ",RANK(U71,U$11:U$79,1))</f>
        <v>0</v>
      </c>
      <c r="W71" s="5">
        <f>IF(H71=0," ",H71)</f>
        <v>0</v>
      </c>
      <c r="X71" s="5">
        <f>IF(K70=0," ",RANK(W71,W$11:W$79,1))</f>
        <v>0</v>
      </c>
      <c r="Y71" s="75">
        <f>IF(O71=0," ",O71)</f>
        <v>0</v>
      </c>
      <c r="Z71" s="5">
        <f>IF(R70=0," ",RANK(Y71,Y$11:Y$79,1))</f>
        <v>0</v>
      </c>
    </row>
    <row r="72" spans="1:26" ht="24.75" customHeight="1">
      <c r="A72" s="10"/>
      <c r="B72" s="118">
        <f>IF('Barmouth-Caernarfon'!B74=0," ",IF('Barmouth-Caernarfon'!B74=" "," ",'Barmouth-Caernarfon'!B74))</f>
        <v>0</v>
      </c>
      <c r="C72" s="119">
        <f>'Barmouth-Caernarfon'!C74</f>
        <v>0</v>
      </c>
      <c r="D72" s="153">
        <f>IF('Caernarfon-Whitehaven'!AA73=0," ",'Caernarfon-Whitehaven'!AA73)</f>
        <v>0</v>
      </c>
      <c r="E72" s="53">
        <f>INT(E73)</f>
        <v>0</v>
      </c>
      <c r="F72" s="53">
        <f>INT((E73-E72)*24)</f>
        <v>0</v>
      </c>
      <c r="G72" s="54">
        <f>(((E73-E72)*24)-INT((E73-E72)*24))*60</f>
        <v>0</v>
      </c>
      <c r="H72" s="55">
        <f>INT(H73)</f>
        <v>0</v>
      </c>
      <c r="I72" s="55">
        <f>INT((H73-H72)*24)</f>
        <v>0</v>
      </c>
      <c r="J72" s="56">
        <f>(((H73-H72)*24)-INT((H73-H72)*24))*60</f>
        <v>0</v>
      </c>
      <c r="K72" s="52"/>
      <c r="L72" s="57">
        <f>IF(K72=0," ",V73)</f>
        <v>0</v>
      </c>
      <c r="M72" s="58">
        <f>IF(K72=0," ",X73)</f>
        <v>0</v>
      </c>
      <c r="N72" s="59">
        <f>N73</f>
        <v>0</v>
      </c>
      <c r="O72" s="60">
        <f>INT(O73)</f>
        <v>0</v>
      </c>
      <c r="P72" s="60">
        <f>INT((O73-O72)*24)</f>
        <v>0</v>
      </c>
      <c r="Q72" s="61">
        <f>(((O73-O72)*24)-INT((O73-O72)*24))*60</f>
        <v>0</v>
      </c>
      <c r="R72" s="62"/>
      <c r="S72" s="63">
        <f>IF(R72=0," ",Z73)</f>
        <v>0</v>
      </c>
      <c r="T72" s="154">
        <f>IF(K72=0," ",'Race Totals'!Z71)</f>
        <v>0</v>
      </c>
      <c r="U72" s="5"/>
      <c r="V72" s="5"/>
      <c r="W72" s="5"/>
      <c r="X72" s="5"/>
      <c r="Y72" s="5"/>
      <c r="Z72" s="5"/>
    </row>
    <row r="73" spans="1:26" ht="14.25" customHeight="1">
      <c r="A73" s="10"/>
      <c r="B73" s="155"/>
      <c r="C73" s="69"/>
      <c r="D73" s="69"/>
      <c r="E73" s="68">
        <f>IF(K72=0,0,K72-D72)</f>
        <v>0</v>
      </c>
      <c r="F73" s="69"/>
      <c r="G73" s="69"/>
      <c r="H73" s="69">
        <f>IF(K72=0,0,E73*C72)</f>
        <v>0</v>
      </c>
      <c r="I73" s="69"/>
      <c r="J73" s="69"/>
      <c r="K73" s="69"/>
      <c r="L73" s="157">
        <f>E73</f>
        <v>0</v>
      </c>
      <c r="M73" s="158">
        <f>H73</f>
        <v>0</v>
      </c>
      <c r="N73" s="68">
        <f>IF(R72=0,0,0.0034722222)</f>
        <v>0</v>
      </c>
      <c r="O73" s="68">
        <f>IF(R72=0,0,R72-K72-N72)</f>
        <v>0</v>
      </c>
      <c r="P73" s="69"/>
      <c r="Q73" s="69"/>
      <c r="R73" s="132"/>
      <c r="S73" s="159">
        <f>P73</f>
        <v>0</v>
      </c>
      <c r="T73" s="73">
        <f>P73</f>
        <v>0</v>
      </c>
      <c r="U73" s="75">
        <f>IF(E73=0," ",E73)</f>
        <v>0</v>
      </c>
      <c r="V73" s="5">
        <f>IF(K72=0," ",RANK(U73,U$11:U$79,1))</f>
        <v>0</v>
      </c>
      <c r="W73" s="5">
        <f>IF(H73=0," ",H73)</f>
        <v>0</v>
      </c>
      <c r="X73" s="5">
        <f>IF(K72=0," ",RANK(W73,W$11:W$79,1))</f>
        <v>0</v>
      </c>
      <c r="Y73" s="75">
        <f>IF(O73=0," ",O73)</f>
        <v>0</v>
      </c>
      <c r="Z73" s="5">
        <f>IF(R72=0," ",RANK(Y73,Y$11:Y$79,1))</f>
        <v>0</v>
      </c>
    </row>
    <row r="74" spans="1:26" ht="24" customHeight="1">
      <c r="A74" s="10"/>
      <c r="B74" s="118">
        <f>IF('Barmouth-Caernarfon'!B76=0," ",IF('Barmouth-Caernarfon'!B76=" "," ",'Barmouth-Caernarfon'!B76))</f>
        <v>0</v>
      </c>
      <c r="C74" s="119">
        <f>'Barmouth-Caernarfon'!C76</f>
        <v>0</v>
      </c>
      <c r="D74" s="153">
        <f>IF('Caernarfon-Whitehaven'!AA75=0," ",'Caernarfon-Whitehaven'!AA75)</f>
        <v>0</v>
      </c>
      <c r="E74" s="53">
        <f>INT(E75)</f>
        <v>0</v>
      </c>
      <c r="F74" s="53">
        <f>INT((E75-E74)*24)</f>
        <v>0</v>
      </c>
      <c r="G74" s="54">
        <f>(((E75-E74)*24)-INT((E75-E74)*24))*60</f>
        <v>0</v>
      </c>
      <c r="H74" s="55">
        <f>INT(H75)</f>
        <v>0</v>
      </c>
      <c r="I74" s="55">
        <f>INT((H75-H74)*24)</f>
        <v>0</v>
      </c>
      <c r="J74" s="56">
        <f>(((H75-H74)*24)-INT((H75-H74)*24))*60</f>
        <v>0</v>
      </c>
      <c r="K74" s="52"/>
      <c r="L74" s="57">
        <f>IF(K74=0," ",V75)</f>
        <v>0</v>
      </c>
      <c r="M74" s="58">
        <f>IF(K74=0," ",X75)</f>
        <v>0</v>
      </c>
      <c r="N74" s="59">
        <f>N75</f>
        <v>0</v>
      </c>
      <c r="O74" s="60">
        <f>INT(O75)</f>
        <v>0</v>
      </c>
      <c r="P74" s="60">
        <f>INT((O75-O74)*24)</f>
        <v>0</v>
      </c>
      <c r="Q74" s="61">
        <f>(((O75-O74)*24)-INT((O75-O74)*24))*60</f>
        <v>0</v>
      </c>
      <c r="R74" s="62"/>
      <c r="S74" s="63">
        <f>IF(R74=0," ",Z75)</f>
        <v>0</v>
      </c>
      <c r="T74" s="154">
        <f>IF(K74=0," ",'Race Totals'!Z73)</f>
        <v>0</v>
      </c>
      <c r="U74" s="5"/>
      <c r="V74" s="5"/>
      <c r="W74" s="5"/>
      <c r="X74" s="5"/>
      <c r="Y74" s="5"/>
      <c r="Z74" s="5"/>
    </row>
    <row r="75" spans="1:26" ht="14.25" customHeight="1">
      <c r="A75" s="10"/>
      <c r="B75" s="155"/>
      <c r="C75" s="69"/>
      <c r="D75" s="69"/>
      <c r="E75" s="68">
        <f>IF(K74=0,0,K74-D74)</f>
        <v>0</v>
      </c>
      <c r="F75" s="69"/>
      <c r="G75" s="69"/>
      <c r="H75" s="69">
        <f>IF(K74=0,0,E75*C74)</f>
        <v>0</v>
      </c>
      <c r="I75" s="69"/>
      <c r="J75" s="69"/>
      <c r="K75" s="69"/>
      <c r="L75" s="157">
        <f>E75</f>
        <v>0</v>
      </c>
      <c r="M75" s="158">
        <f>H75</f>
        <v>0</v>
      </c>
      <c r="N75" s="68">
        <f>IF(R74=0,0,0.0034722222)</f>
        <v>0</v>
      </c>
      <c r="O75" s="68">
        <f>IF(R74=0,0,R74-K74-N74)</f>
        <v>0</v>
      </c>
      <c r="P75" s="69"/>
      <c r="Q75" s="69"/>
      <c r="R75" s="132"/>
      <c r="S75" s="159">
        <f>P75</f>
        <v>0</v>
      </c>
      <c r="T75" s="73">
        <f>P75</f>
        <v>0</v>
      </c>
      <c r="U75" s="75">
        <f>IF(E75=0," ",E75)</f>
        <v>0</v>
      </c>
      <c r="V75" s="5">
        <f>IF(K74=0," ",RANK(U75,U$11:U$79,1))</f>
        <v>0</v>
      </c>
      <c r="W75" s="5">
        <f>IF(H75=0," ",H75)</f>
        <v>0</v>
      </c>
      <c r="X75" s="5">
        <f>IF(K74=0," ",RANK(W75,W$11:W$79,1))</f>
        <v>0</v>
      </c>
      <c r="Y75" s="75">
        <f>IF(O75=0," ",O75)</f>
        <v>0</v>
      </c>
      <c r="Z75" s="5">
        <f>IF(R74=0," ",RANK(Y75,Y$11:Y$79,1))</f>
        <v>0</v>
      </c>
    </row>
    <row r="76" spans="1:26" ht="24" customHeight="1">
      <c r="A76" s="10"/>
      <c r="B76" s="118">
        <f>IF('Barmouth-Caernarfon'!B78=0," ",IF('Barmouth-Caernarfon'!B78=" "," ",'Barmouth-Caernarfon'!B78))</f>
        <v>0</v>
      </c>
      <c r="C76" s="119">
        <f>'Barmouth-Caernarfon'!C78</f>
        <v>0</v>
      </c>
      <c r="D76" s="153">
        <f>IF('Caernarfon-Whitehaven'!AA77=0," ",'Caernarfon-Whitehaven'!AA77)</f>
        <v>0</v>
      </c>
      <c r="E76" s="53">
        <f>INT(E77)</f>
        <v>0</v>
      </c>
      <c r="F76" s="53">
        <f>INT((E77-E76)*24)</f>
        <v>0</v>
      </c>
      <c r="G76" s="54">
        <f>(((E77-E76)*24)-INT((E77-E76)*24))*60</f>
        <v>0</v>
      </c>
      <c r="H76" s="55">
        <f>INT(H77)</f>
        <v>0</v>
      </c>
      <c r="I76" s="55">
        <f>INT((H77-H76)*24)</f>
        <v>0</v>
      </c>
      <c r="J76" s="56">
        <f>(((H77-H76)*24)-INT((H77-H76)*24))*60</f>
        <v>0</v>
      </c>
      <c r="K76" s="52"/>
      <c r="L76" s="57">
        <f>IF(K76=0," ",V77)</f>
        <v>0</v>
      </c>
      <c r="M76" s="58">
        <f>IF(K76=0," ",X77)</f>
        <v>0</v>
      </c>
      <c r="N76" s="59">
        <f>N77</f>
        <v>0</v>
      </c>
      <c r="O76" s="60">
        <f>INT(O77)</f>
        <v>0</v>
      </c>
      <c r="P76" s="60">
        <f>INT((O77-O76)*24)</f>
        <v>0</v>
      </c>
      <c r="Q76" s="61">
        <f>(((O77-O76)*24)-INT((O77-O76)*24))*60</f>
        <v>0</v>
      </c>
      <c r="R76" s="62"/>
      <c r="S76" s="63">
        <f>IF(R76=0," ",Z77)</f>
        <v>0</v>
      </c>
      <c r="T76" s="154">
        <f>IF(K76=0," ",'Race Totals'!Z75)</f>
        <v>0</v>
      </c>
      <c r="U76" s="5"/>
      <c r="V76" s="5"/>
      <c r="W76" s="5"/>
      <c r="X76" s="5"/>
      <c r="Y76" s="5"/>
      <c r="Z76" s="5"/>
    </row>
    <row r="77" spans="1:26" ht="14.25" customHeight="1">
      <c r="A77" s="10"/>
      <c r="B77" s="155"/>
      <c r="C77" s="69"/>
      <c r="D77" s="69"/>
      <c r="E77" s="68">
        <f>IF(K76=0,0,K76-D76)</f>
        <v>0</v>
      </c>
      <c r="F77" s="69"/>
      <c r="G77" s="69"/>
      <c r="H77" s="69">
        <f>IF(K76=0,0,E77*C76)</f>
        <v>0</v>
      </c>
      <c r="I77" s="69"/>
      <c r="J77" s="69"/>
      <c r="K77" s="69"/>
      <c r="L77" s="157">
        <f>E77</f>
        <v>0</v>
      </c>
      <c r="M77" s="158">
        <f>H77</f>
        <v>0</v>
      </c>
      <c r="N77" s="68">
        <f>IF(R76=0,0,0.0034722222)</f>
        <v>0</v>
      </c>
      <c r="O77" s="68">
        <f>IF(R76=0,0,R76-K76-N76)</f>
        <v>0</v>
      </c>
      <c r="P77" s="69"/>
      <c r="Q77" s="69"/>
      <c r="R77" s="132"/>
      <c r="S77" s="159">
        <f>P77</f>
        <v>0</v>
      </c>
      <c r="T77" s="73">
        <f>P77</f>
        <v>0</v>
      </c>
      <c r="U77" s="75">
        <f>IF(E77=0," ",E77)</f>
        <v>0</v>
      </c>
      <c r="V77" s="5">
        <f>IF(K76=0," ",RANK(U77,U$11:U$79,1))</f>
        <v>0</v>
      </c>
      <c r="W77" s="5">
        <f>IF(H77=0," ",H77)</f>
        <v>0</v>
      </c>
      <c r="X77" s="5">
        <f>IF(K76=0," ",RANK(W77,W$11:W$79,1))</f>
        <v>0</v>
      </c>
      <c r="Y77" s="75">
        <f>IF(O77=0," ",O77)</f>
        <v>0</v>
      </c>
      <c r="Z77" s="5">
        <f>IF(R76=0," ",RANK(Y77,Y$11:Y$79,1))</f>
        <v>0</v>
      </c>
    </row>
    <row r="78" spans="1:26" ht="24" customHeight="1">
      <c r="A78" s="10"/>
      <c r="B78" s="118">
        <f>IF('Barmouth-Caernarfon'!B80=0," ",IF('Barmouth-Caernarfon'!B80=" "," ",'Barmouth-Caernarfon'!B80))</f>
        <v>0</v>
      </c>
      <c r="C78" s="119">
        <f>'Barmouth-Caernarfon'!C80</f>
        <v>0</v>
      </c>
      <c r="D78" s="153">
        <f>IF('Caernarfon-Whitehaven'!AA79=0," ",'Caernarfon-Whitehaven'!AA79)</f>
        <v>0</v>
      </c>
      <c r="E78" s="53">
        <f>INT(E79)</f>
        <v>0</v>
      </c>
      <c r="F78" s="53">
        <f>INT((E79-E78)*24)</f>
        <v>0</v>
      </c>
      <c r="G78" s="54">
        <f>(((E79-E78)*24)-INT((E79-E78)*24))*60</f>
        <v>0</v>
      </c>
      <c r="H78" s="55">
        <f>INT(H79)</f>
        <v>0</v>
      </c>
      <c r="I78" s="55">
        <f>INT((H79-H78)*24)</f>
        <v>0</v>
      </c>
      <c r="J78" s="56">
        <f>(((H79-H78)*24)-INT((H79-H78)*24))*60</f>
        <v>0</v>
      </c>
      <c r="K78" s="52"/>
      <c r="L78" s="57">
        <f>IF(K78=0," ",V79)</f>
        <v>0</v>
      </c>
      <c r="M78" s="58">
        <f>IF(K78=0," ",X79)</f>
        <v>0</v>
      </c>
      <c r="N78" s="59">
        <f>N79</f>
        <v>0</v>
      </c>
      <c r="O78" s="60">
        <f>INT(O79)</f>
        <v>0</v>
      </c>
      <c r="P78" s="60">
        <f>INT((O79-O78)*24)</f>
        <v>0</v>
      </c>
      <c r="Q78" s="61">
        <f>(((O79-O78)*24)-INT((O79-O78)*24))*60</f>
        <v>0</v>
      </c>
      <c r="R78" s="62"/>
      <c r="S78" s="63">
        <f>IF(R78=0," ",Z79)</f>
        <v>0</v>
      </c>
      <c r="T78" s="154">
        <f>IF(K78=0," ",'Race Totals'!Z77)</f>
        <v>0</v>
      </c>
      <c r="U78" s="5"/>
      <c r="V78" s="5"/>
      <c r="W78" s="5"/>
      <c r="X78" s="5"/>
      <c r="Y78" s="5"/>
      <c r="Z78" s="5"/>
    </row>
    <row r="79" spans="1:26" ht="14.25" customHeight="1">
      <c r="A79" s="10"/>
      <c r="B79" s="160"/>
      <c r="C79" s="79"/>
      <c r="D79" s="79"/>
      <c r="E79" s="81">
        <f>IF(K78=0,0,K78-D78)</f>
        <v>0</v>
      </c>
      <c r="F79" s="79"/>
      <c r="G79" s="79"/>
      <c r="H79" s="79">
        <f>IF(K78=0,0,E79*C78)</f>
        <v>0</v>
      </c>
      <c r="I79" s="79"/>
      <c r="J79" s="79"/>
      <c r="K79" s="79"/>
      <c r="L79" s="161">
        <f>E79</f>
        <v>0</v>
      </c>
      <c r="M79" s="162">
        <f>H79</f>
        <v>0</v>
      </c>
      <c r="N79" s="81">
        <f>IF(R78=0,0,0.0034722222)</f>
        <v>0</v>
      </c>
      <c r="O79" s="81">
        <f>IF(R78=0,0,R78-K78-N78)</f>
        <v>0</v>
      </c>
      <c r="P79" s="79"/>
      <c r="Q79" s="79"/>
      <c r="R79" s="136"/>
      <c r="S79" s="163">
        <f>P79</f>
        <v>0</v>
      </c>
      <c r="T79" s="85">
        <f>P79</f>
        <v>0</v>
      </c>
      <c r="U79" s="75">
        <f>IF(E79=0," ",E79)</f>
        <v>0</v>
      </c>
      <c r="V79" s="5">
        <f>IF(K78=0," ",RANK(U79,U$11:U$79,1))</f>
        <v>0</v>
      </c>
      <c r="W79" s="5">
        <f>IF(H79=0," ",H79)</f>
        <v>0</v>
      </c>
      <c r="X79" s="5">
        <f>IF(K78=0," ",RANK(W79,W$11:W$79,1))</f>
        <v>0</v>
      </c>
      <c r="Y79" s="75">
        <f>IF(O79=0," ",O79)</f>
        <v>0</v>
      </c>
      <c r="Z79" s="5">
        <f>IF(R78=0," ",RANK(Y79,Y$11:Y$79,1))</f>
        <v>0</v>
      </c>
    </row>
    <row r="80" spans="1:26" ht="14.25" customHeight="1">
      <c r="A80" s="10"/>
      <c r="B80" s="164"/>
      <c r="C80" s="10"/>
      <c r="D80" s="10"/>
      <c r="E80" s="10"/>
      <c r="F80" s="10"/>
      <c r="G80" s="10"/>
      <c r="H80" s="10"/>
      <c r="I80" s="10"/>
      <c r="J80" s="10"/>
      <c r="K80" s="10"/>
      <c r="L80" s="10"/>
      <c r="M80" s="10"/>
      <c r="N80" s="10"/>
      <c r="O80" s="10"/>
      <c r="P80" s="10"/>
      <c r="Q80" s="10"/>
      <c r="R80" s="10"/>
      <c r="S80" s="10"/>
      <c r="T80" s="142"/>
      <c r="U80" s="6"/>
      <c r="V80" s="6"/>
      <c r="W80" s="6"/>
      <c r="X80" s="6"/>
      <c r="Y80" s="6"/>
      <c r="Z80" s="6"/>
    </row>
    <row r="81" spans="1:26" ht="14.25" customHeight="1">
      <c r="A81" s="10"/>
      <c r="B81" s="164"/>
      <c r="C81" s="10"/>
      <c r="D81" s="10"/>
      <c r="E81" s="10"/>
      <c r="F81" s="10"/>
      <c r="G81" s="10"/>
      <c r="H81" s="10"/>
      <c r="I81" s="10"/>
      <c r="J81" s="10"/>
      <c r="K81" s="10"/>
      <c r="L81" s="10"/>
      <c r="M81" s="10"/>
      <c r="N81" s="10"/>
      <c r="O81" s="10"/>
      <c r="P81" s="10"/>
      <c r="Q81" s="10"/>
      <c r="R81" s="10"/>
      <c r="S81" s="10"/>
      <c r="T81" s="142"/>
      <c r="U81" s="6"/>
      <c r="V81" s="6"/>
      <c r="W81" s="6"/>
      <c r="X81" s="6"/>
      <c r="Y81" s="6"/>
      <c r="Z81" s="6"/>
    </row>
    <row r="82" spans="1:26" ht="14.25" customHeight="1">
      <c r="A82" s="10"/>
      <c r="B82" s="164"/>
      <c r="C82" s="10"/>
      <c r="D82" s="10"/>
      <c r="E82" s="10"/>
      <c r="F82" s="10"/>
      <c r="G82" s="10"/>
      <c r="H82" s="10"/>
      <c r="I82" s="10"/>
      <c r="J82" s="10"/>
      <c r="K82" s="10"/>
      <c r="L82" s="10"/>
      <c r="M82" s="10"/>
      <c r="N82" s="10"/>
      <c r="O82" s="10"/>
      <c r="P82" s="10"/>
      <c r="Q82" s="10"/>
      <c r="R82" s="10"/>
      <c r="S82" s="10"/>
      <c r="T82" s="142"/>
      <c r="U82" s="6"/>
      <c r="V82" s="6"/>
      <c r="W82" s="6"/>
      <c r="X82" s="6"/>
      <c r="Y82" s="6"/>
      <c r="Z82" s="6"/>
    </row>
    <row r="83" spans="1:26" ht="14.25" customHeight="1">
      <c r="A83" s="10"/>
      <c r="B83" s="164"/>
      <c r="C83" s="10"/>
      <c r="D83" s="10"/>
      <c r="E83" s="10"/>
      <c r="F83" s="10"/>
      <c r="G83" s="10"/>
      <c r="H83" s="10"/>
      <c r="I83" s="10"/>
      <c r="J83" s="10"/>
      <c r="K83" s="10"/>
      <c r="L83" s="10"/>
      <c r="M83" s="10"/>
      <c r="N83" s="10"/>
      <c r="O83" s="10"/>
      <c r="P83" s="10"/>
      <c r="Q83" s="10"/>
      <c r="R83" s="10"/>
      <c r="S83" s="10"/>
      <c r="T83" s="142"/>
      <c r="U83" s="6"/>
      <c r="V83" s="6"/>
      <c r="W83" s="6"/>
      <c r="X83" s="6"/>
      <c r="Y83" s="6"/>
      <c r="Z83" s="6"/>
    </row>
    <row r="84" spans="1:26" ht="14.25" customHeight="1">
      <c r="A84" s="10"/>
      <c r="B84" s="164"/>
      <c r="C84" s="10"/>
      <c r="D84" s="10"/>
      <c r="E84" s="10"/>
      <c r="F84" s="10"/>
      <c r="G84" s="10"/>
      <c r="H84" s="10"/>
      <c r="I84" s="10"/>
      <c r="J84" s="10"/>
      <c r="K84" s="10"/>
      <c r="L84" s="10"/>
      <c r="M84" s="10"/>
      <c r="N84" s="10"/>
      <c r="O84" s="10"/>
      <c r="P84" s="10"/>
      <c r="Q84" s="10"/>
      <c r="R84" s="10"/>
      <c r="S84" s="10"/>
      <c r="T84" s="142"/>
      <c r="U84" s="6"/>
      <c r="V84" s="6"/>
      <c r="W84" s="6"/>
      <c r="X84" s="6"/>
      <c r="Y84" s="6"/>
      <c r="Z84" s="6"/>
    </row>
    <row r="85" spans="2:26" ht="14.25" customHeight="1">
      <c r="B85" s="164"/>
      <c r="C85" s="10"/>
      <c r="D85" s="10"/>
      <c r="E85" s="10"/>
      <c r="F85" s="10"/>
      <c r="G85" s="10"/>
      <c r="H85" s="10"/>
      <c r="I85" s="10"/>
      <c r="J85" s="10"/>
      <c r="K85" s="10"/>
      <c r="L85" s="10"/>
      <c r="M85" s="10"/>
      <c r="N85" s="10"/>
      <c r="O85" s="10"/>
      <c r="P85" s="10"/>
      <c r="Q85" s="10"/>
      <c r="R85" s="10"/>
      <c r="S85" s="10"/>
      <c r="T85" s="142"/>
      <c r="U85" s="6"/>
      <c r="V85" s="6"/>
      <c r="W85" s="6"/>
      <c r="X85" s="6"/>
      <c r="Y85" s="6"/>
      <c r="Z85" s="6"/>
    </row>
    <row r="86" spans="2:26" ht="14.25" customHeight="1">
      <c r="B86" s="164"/>
      <c r="C86" s="10"/>
      <c r="D86" s="10"/>
      <c r="E86" s="10"/>
      <c r="F86" s="10"/>
      <c r="G86" s="10"/>
      <c r="H86" s="10"/>
      <c r="I86" s="10"/>
      <c r="J86" s="10"/>
      <c r="K86" s="10"/>
      <c r="L86" s="10"/>
      <c r="M86" s="10"/>
      <c r="N86" s="10"/>
      <c r="O86" s="10"/>
      <c r="P86" s="10"/>
      <c r="Q86" s="10"/>
      <c r="R86" s="10"/>
      <c r="S86" s="10"/>
      <c r="T86" s="142"/>
      <c r="U86" s="6"/>
      <c r="V86" s="6"/>
      <c r="W86" s="6"/>
      <c r="X86" s="6"/>
      <c r="Y86" s="6"/>
      <c r="Z86" s="6"/>
    </row>
    <row r="87" spans="2:26" ht="14.25" customHeight="1">
      <c r="B87" s="164"/>
      <c r="C87" s="10"/>
      <c r="D87" s="10"/>
      <c r="E87" s="10"/>
      <c r="F87" s="10"/>
      <c r="G87" s="10"/>
      <c r="H87" s="10"/>
      <c r="I87" s="10"/>
      <c r="J87" s="10"/>
      <c r="K87" s="10"/>
      <c r="L87" s="10"/>
      <c r="M87" s="10"/>
      <c r="N87" s="10"/>
      <c r="O87" s="10"/>
      <c r="P87" s="10"/>
      <c r="Q87" s="10"/>
      <c r="R87" s="10"/>
      <c r="S87" s="10"/>
      <c r="T87" s="142"/>
      <c r="U87" s="6"/>
      <c r="V87" s="6"/>
      <c r="W87" s="6"/>
      <c r="X87" s="6"/>
      <c r="Y87" s="6"/>
      <c r="Z87" s="6"/>
    </row>
    <row r="88" spans="2:26" ht="14.25" customHeight="1">
      <c r="B88" s="164"/>
      <c r="C88" s="10"/>
      <c r="D88" s="10"/>
      <c r="E88" s="10"/>
      <c r="F88" s="10"/>
      <c r="G88" s="10"/>
      <c r="H88" s="10"/>
      <c r="I88" s="10"/>
      <c r="J88" s="10"/>
      <c r="K88" s="10"/>
      <c r="L88" s="10"/>
      <c r="M88" s="10"/>
      <c r="N88" s="10"/>
      <c r="O88" s="10"/>
      <c r="P88" s="10"/>
      <c r="Q88" s="10"/>
      <c r="R88" s="10"/>
      <c r="S88" s="10"/>
      <c r="T88" s="142"/>
      <c r="U88" s="6"/>
      <c r="V88" s="6"/>
      <c r="W88" s="6"/>
      <c r="X88" s="6"/>
      <c r="Y88" s="6"/>
      <c r="Z88" s="6"/>
    </row>
  </sheetData>
  <sheetProtection password="C845" sheet="1" objects="1" scenarios="1" selectLockedCells="1"/>
  <mergeCells count="16">
    <mergeCell ref="B3:T3"/>
    <mergeCell ref="B4:T4"/>
    <mergeCell ref="B5:T5"/>
    <mergeCell ref="B6:T6"/>
    <mergeCell ref="B7:B8"/>
    <mergeCell ref="C7:C8"/>
    <mergeCell ref="D7:D8"/>
    <mergeCell ref="E7:G7"/>
    <mergeCell ref="H7:J7"/>
    <mergeCell ref="K7:K8"/>
    <mergeCell ref="L7:L8"/>
    <mergeCell ref="M7:M8"/>
    <mergeCell ref="O7:Q7"/>
    <mergeCell ref="R7:R8"/>
    <mergeCell ref="S7:S8"/>
    <mergeCell ref="T7:T8"/>
  </mergeCells>
  <conditionalFormatting sqref="C10">
    <cfRule type="cellIs" priority="1" dxfId="0" operator="greaterThan" stopIfTrue="1">
      <formula>0</formula>
    </cfRule>
    <cfRule type="cellIs" priority="2" dxfId="1" operator="equal" stopIfTrue="1">
      <formula>0</formula>
    </cfRule>
  </conditionalFormatting>
  <conditionalFormatting sqref="C12">
    <cfRule type="cellIs" priority="3" dxfId="0" operator="greaterThan" stopIfTrue="1">
      <formula>0</formula>
    </cfRule>
    <cfRule type="cellIs" priority="4" dxfId="1" operator="equal" stopIfTrue="1">
      <formula>0</formula>
    </cfRule>
  </conditionalFormatting>
  <conditionalFormatting sqref="C14">
    <cfRule type="cellIs" priority="5" dxfId="0" operator="greaterThan" stopIfTrue="1">
      <formula>0</formula>
    </cfRule>
    <cfRule type="cellIs" priority="6" dxfId="1" operator="equal" stopIfTrue="1">
      <formula>0</formula>
    </cfRule>
  </conditionalFormatting>
  <conditionalFormatting sqref="C16">
    <cfRule type="cellIs" priority="7" dxfId="0" operator="greaterThan" stopIfTrue="1">
      <formula>0</formula>
    </cfRule>
    <cfRule type="cellIs" priority="8" dxfId="1" operator="equal" stopIfTrue="1">
      <formula>0</formula>
    </cfRule>
  </conditionalFormatting>
  <conditionalFormatting sqref="C18">
    <cfRule type="cellIs" priority="9" dxfId="0" operator="greaterThan" stopIfTrue="1">
      <formula>0</formula>
    </cfRule>
    <cfRule type="cellIs" priority="10" dxfId="1" operator="equal" stopIfTrue="1">
      <formula>0</formula>
    </cfRule>
  </conditionalFormatting>
  <conditionalFormatting sqref="C20">
    <cfRule type="cellIs" priority="11" dxfId="0" operator="greaterThan" stopIfTrue="1">
      <formula>0</formula>
    </cfRule>
    <cfRule type="cellIs" priority="12" dxfId="1" operator="equal" stopIfTrue="1">
      <formula>0</formula>
    </cfRule>
  </conditionalFormatting>
  <conditionalFormatting sqref="C22">
    <cfRule type="cellIs" priority="13" dxfId="0" operator="greaterThan" stopIfTrue="1">
      <formula>0</formula>
    </cfRule>
    <cfRule type="cellIs" priority="14" dxfId="1" operator="equal" stopIfTrue="1">
      <formula>0</formula>
    </cfRule>
  </conditionalFormatting>
  <conditionalFormatting sqref="C24">
    <cfRule type="cellIs" priority="15" dxfId="0" operator="greaterThan" stopIfTrue="1">
      <formula>0</formula>
    </cfRule>
    <cfRule type="cellIs" priority="16" dxfId="1" operator="equal" stopIfTrue="1">
      <formula>0</formula>
    </cfRule>
  </conditionalFormatting>
  <conditionalFormatting sqref="C26">
    <cfRule type="cellIs" priority="17" dxfId="0" operator="greaterThan" stopIfTrue="1">
      <formula>0</formula>
    </cfRule>
    <cfRule type="cellIs" priority="18" dxfId="1" operator="equal" stopIfTrue="1">
      <formula>0</formula>
    </cfRule>
  </conditionalFormatting>
  <conditionalFormatting sqref="C28">
    <cfRule type="cellIs" priority="19" dxfId="0" operator="greaterThan" stopIfTrue="1">
      <formula>0</formula>
    </cfRule>
    <cfRule type="cellIs" priority="20" dxfId="1" operator="equal" stopIfTrue="1">
      <formula>0</formula>
    </cfRule>
  </conditionalFormatting>
  <conditionalFormatting sqref="C30">
    <cfRule type="cellIs" priority="21" dxfId="0" operator="greaterThan" stopIfTrue="1">
      <formula>0</formula>
    </cfRule>
    <cfRule type="cellIs" priority="22" dxfId="1" operator="equal" stopIfTrue="1">
      <formula>0</formula>
    </cfRule>
  </conditionalFormatting>
  <conditionalFormatting sqref="C32">
    <cfRule type="cellIs" priority="23" dxfId="0" operator="greaterThan" stopIfTrue="1">
      <formula>0</formula>
    </cfRule>
    <cfRule type="cellIs" priority="24" dxfId="1" operator="equal" stopIfTrue="1">
      <formula>0</formula>
    </cfRule>
  </conditionalFormatting>
  <conditionalFormatting sqref="C34">
    <cfRule type="cellIs" priority="25" dxfId="0" operator="greaterThan" stopIfTrue="1">
      <formula>0</formula>
    </cfRule>
    <cfRule type="cellIs" priority="26" dxfId="1" operator="equal" stopIfTrue="1">
      <formula>0</formula>
    </cfRule>
  </conditionalFormatting>
  <conditionalFormatting sqref="C36">
    <cfRule type="cellIs" priority="27" dxfId="0" operator="greaterThan" stopIfTrue="1">
      <formula>0</formula>
    </cfRule>
    <cfRule type="cellIs" priority="28" dxfId="1" operator="equal" stopIfTrue="1">
      <formula>0</formula>
    </cfRule>
  </conditionalFormatting>
  <conditionalFormatting sqref="C38">
    <cfRule type="cellIs" priority="29" dxfId="0" operator="greaterThan" stopIfTrue="1">
      <formula>0</formula>
    </cfRule>
    <cfRule type="cellIs" priority="30" dxfId="1" operator="equal" stopIfTrue="1">
      <formula>0</formula>
    </cfRule>
  </conditionalFormatting>
  <conditionalFormatting sqref="C40">
    <cfRule type="cellIs" priority="31" dxfId="0" operator="greaterThan" stopIfTrue="1">
      <formula>0</formula>
    </cfRule>
    <cfRule type="cellIs" priority="32" dxfId="1" operator="equal" stopIfTrue="1">
      <formula>0</formula>
    </cfRule>
  </conditionalFormatting>
  <conditionalFormatting sqref="C42">
    <cfRule type="cellIs" priority="33" dxfId="0" operator="greaterThan" stopIfTrue="1">
      <formula>0</formula>
    </cfRule>
    <cfRule type="cellIs" priority="34" dxfId="1" operator="equal" stopIfTrue="1">
      <formula>0</formula>
    </cfRule>
  </conditionalFormatting>
  <conditionalFormatting sqref="C44">
    <cfRule type="cellIs" priority="35" dxfId="0" operator="greaterThan" stopIfTrue="1">
      <formula>0</formula>
    </cfRule>
    <cfRule type="cellIs" priority="36" dxfId="1" operator="equal" stopIfTrue="1">
      <formula>0</formula>
    </cfRule>
  </conditionalFormatting>
  <conditionalFormatting sqref="C46">
    <cfRule type="cellIs" priority="37" dxfId="0" operator="greaterThan" stopIfTrue="1">
      <formula>0</formula>
    </cfRule>
    <cfRule type="cellIs" priority="38" dxfId="1" operator="equal" stopIfTrue="1">
      <formula>0</formula>
    </cfRule>
  </conditionalFormatting>
  <conditionalFormatting sqref="C48">
    <cfRule type="cellIs" priority="39" dxfId="0" operator="greaterThan" stopIfTrue="1">
      <formula>0</formula>
    </cfRule>
    <cfRule type="cellIs" priority="40" dxfId="1" operator="equal" stopIfTrue="1">
      <formula>0</formula>
    </cfRule>
  </conditionalFormatting>
  <conditionalFormatting sqref="C50">
    <cfRule type="cellIs" priority="41" dxfId="0" operator="greaterThan" stopIfTrue="1">
      <formula>0</formula>
    </cfRule>
    <cfRule type="cellIs" priority="42" dxfId="1" operator="equal" stopIfTrue="1">
      <formula>0</formula>
    </cfRule>
  </conditionalFormatting>
  <conditionalFormatting sqref="C52">
    <cfRule type="cellIs" priority="43" dxfId="0" operator="greaterThan" stopIfTrue="1">
      <formula>0</formula>
    </cfRule>
    <cfRule type="cellIs" priority="44" dxfId="1" operator="equal" stopIfTrue="1">
      <formula>0</formula>
    </cfRule>
  </conditionalFormatting>
  <conditionalFormatting sqref="C54">
    <cfRule type="cellIs" priority="45" dxfId="0" operator="greaterThan" stopIfTrue="1">
      <formula>0</formula>
    </cfRule>
    <cfRule type="cellIs" priority="46" dxfId="1" operator="equal" stopIfTrue="1">
      <formula>0</formula>
    </cfRule>
  </conditionalFormatting>
  <conditionalFormatting sqref="C56">
    <cfRule type="cellIs" priority="47" dxfId="0" operator="greaterThan" stopIfTrue="1">
      <formula>0</formula>
    </cfRule>
    <cfRule type="cellIs" priority="48" dxfId="1" operator="equal" stopIfTrue="1">
      <formula>0</formula>
    </cfRule>
  </conditionalFormatting>
  <conditionalFormatting sqref="C58">
    <cfRule type="cellIs" priority="49" dxfId="0" operator="greaterThan" stopIfTrue="1">
      <formula>0</formula>
    </cfRule>
    <cfRule type="cellIs" priority="50" dxfId="1" operator="equal" stopIfTrue="1">
      <formula>0</formula>
    </cfRule>
  </conditionalFormatting>
  <conditionalFormatting sqref="C60">
    <cfRule type="cellIs" priority="51" dxfId="0" operator="greaterThan" stopIfTrue="1">
      <formula>0</formula>
    </cfRule>
    <cfRule type="cellIs" priority="52" dxfId="1" operator="equal" stopIfTrue="1">
      <formula>0</formula>
    </cfRule>
  </conditionalFormatting>
  <conditionalFormatting sqref="C62">
    <cfRule type="cellIs" priority="53" dxfId="0" operator="greaterThan" stopIfTrue="1">
      <formula>0</formula>
    </cfRule>
    <cfRule type="cellIs" priority="54" dxfId="1" operator="equal" stopIfTrue="1">
      <formula>0</formula>
    </cfRule>
  </conditionalFormatting>
  <conditionalFormatting sqref="C64">
    <cfRule type="cellIs" priority="55" dxfId="0" operator="greaterThan" stopIfTrue="1">
      <formula>0</formula>
    </cfRule>
    <cfRule type="cellIs" priority="56" dxfId="1" operator="equal" stopIfTrue="1">
      <formula>0</formula>
    </cfRule>
  </conditionalFormatting>
  <conditionalFormatting sqref="C66">
    <cfRule type="cellIs" priority="57" dxfId="0" operator="greaterThan" stopIfTrue="1">
      <formula>0</formula>
    </cfRule>
    <cfRule type="cellIs" priority="58" dxfId="1" operator="equal" stopIfTrue="1">
      <formula>0</formula>
    </cfRule>
  </conditionalFormatting>
  <conditionalFormatting sqref="C68">
    <cfRule type="cellIs" priority="59" dxfId="0" operator="greaterThan" stopIfTrue="1">
      <formula>0</formula>
    </cfRule>
    <cfRule type="cellIs" priority="60" dxfId="1" operator="equal" stopIfTrue="1">
      <formula>0</formula>
    </cfRule>
  </conditionalFormatting>
  <conditionalFormatting sqref="C70">
    <cfRule type="cellIs" priority="61" dxfId="0" operator="greaterThan" stopIfTrue="1">
      <formula>0</formula>
    </cfRule>
    <cfRule type="cellIs" priority="62" dxfId="1" operator="equal" stopIfTrue="1">
      <formula>0</formula>
    </cfRule>
  </conditionalFormatting>
  <conditionalFormatting sqref="C72">
    <cfRule type="cellIs" priority="63" dxfId="0" operator="greaterThan" stopIfTrue="1">
      <formula>0</formula>
    </cfRule>
    <cfRule type="cellIs" priority="64" dxfId="1" operator="equal" stopIfTrue="1">
      <formula>0</formula>
    </cfRule>
  </conditionalFormatting>
  <conditionalFormatting sqref="C74">
    <cfRule type="cellIs" priority="65" dxfId="0" operator="greaterThan" stopIfTrue="1">
      <formula>0</formula>
    </cfRule>
    <cfRule type="cellIs" priority="66" dxfId="1" operator="equal" stopIfTrue="1">
      <formula>0</formula>
    </cfRule>
  </conditionalFormatting>
  <conditionalFormatting sqref="C76">
    <cfRule type="cellIs" priority="67" dxfId="0" operator="greaterThan" stopIfTrue="1">
      <formula>0</formula>
    </cfRule>
    <cfRule type="cellIs" priority="68" dxfId="1" operator="equal" stopIfTrue="1">
      <formula>0</formula>
    </cfRule>
  </conditionalFormatting>
  <conditionalFormatting sqref="C78">
    <cfRule type="cellIs" priority="69" dxfId="0" operator="greaterThan" stopIfTrue="1">
      <formula>0</formula>
    </cfRule>
    <cfRule type="cellIs" priority="70" dxfId="1" operator="equal" stopIfTrue="1">
      <formula>0</formula>
    </cfRule>
  </conditionalFormatting>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legacyDrawing r:id="rId2"/>
</worksheet>
</file>

<file path=xl/worksheets/sheet4.xml><?xml version="1.0" encoding="utf-8"?>
<worksheet xmlns="http://schemas.openxmlformats.org/spreadsheetml/2006/main" xmlns:r="http://schemas.openxmlformats.org/officeDocument/2006/relationships">
  <dimension ref="A1:AL84"/>
  <sheetViews>
    <sheetView zoomScale="90" zoomScaleNormal="90" workbookViewId="0" topLeftCell="F1">
      <pane ySplit="8" topLeftCell="A30" activePane="bottomLeft" state="frozen"/>
      <selection pane="topLeft" activeCell="F1" sqref="F1"/>
      <selection pane="bottomLeft" activeCell="W9" sqref="W9"/>
    </sheetView>
  </sheetViews>
  <sheetFormatPr defaultColWidth="11.421875" defaultRowHeight="14.25" customHeight="1"/>
  <cols>
    <col min="1" max="1" width="3.00390625" style="0" customWidth="1"/>
    <col min="2" max="2" width="25.7109375" style="0" customWidth="1"/>
    <col min="3" max="3" width="7.140625" style="0" customWidth="1"/>
    <col min="4" max="25" width="5.8515625" style="0" customWidth="1"/>
    <col min="26" max="26" width="8.57421875" style="0" customWidth="1"/>
    <col min="27" max="28" width="11.57421875" style="165" customWidth="1"/>
    <col min="29" max="30" width="15.28125" style="6" customWidth="1"/>
    <col min="31" max="38" width="11.57421875" style="6" customWidth="1"/>
    <col min="39" max="16384" width="11.57421875" style="0" customWidth="1"/>
  </cols>
  <sheetData>
    <row r="1" spans="1:33" ht="14.25" customHeight="1">
      <c r="A1" s="3"/>
      <c r="B1" s="3"/>
      <c r="C1" s="3"/>
      <c r="D1" s="3"/>
      <c r="E1" s="3"/>
      <c r="F1" s="3"/>
      <c r="G1" s="3"/>
      <c r="H1" s="3"/>
      <c r="I1" s="3"/>
      <c r="J1" s="3"/>
      <c r="K1" s="3"/>
      <c r="L1" s="3"/>
      <c r="M1" s="3"/>
      <c r="N1" s="3"/>
      <c r="O1" s="3"/>
      <c r="P1" s="3"/>
      <c r="Q1" s="3"/>
      <c r="R1" s="3"/>
      <c r="S1" s="3"/>
      <c r="T1" s="3"/>
      <c r="U1" s="166"/>
      <c r="V1" s="3"/>
      <c r="W1" s="3"/>
      <c r="X1" s="3"/>
      <c r="Y1" s="3"/>
      <c r="Z1" s="3"/>
      <c r="AA1" s="126"/>
      <c r="AB1" s="126"/>
      <c r="AC1" s="5"/>
      <c r="AD1" s="5"/>
      <c r="AE1" s="5"/>
      <c r="AF1" s="5"/>
      <c r="AG1" s="5"/>
    </row>
    <row r="2" spans="1:33" ht="25.5" customHeight="1">
      <c r="A2" s="3"/>
      <c r="B2" s="3"/>
      <c r="C2" s="3"/>
      <c r="D2" s="3"/>
      <c r="E2" s="3"/>
      <c r="F2" s="3"/>
      <c r="G2" s="3"/>
      <c r="H2" s="3"/>
      <c r="I2" s="167" t="s">
        <v>70</v>
      </c>
      <c r="J2" s="10"/>
      <c r="K2" s="10"/>
      <c r="L2" s="10"/>
      <c r="M2" s="3"/>
      <c r="N2" s="3"/>
      <c r="O2" s="3"/>
      <c r="P2" s="3"/>
      <c r="Q2" s="3"/>
      <c r="R2" s="168"/>
      <c r="S2" s="68">
        <f>H2+D2+L2</f>
        <v>0</v>
      </c>
      <c r="T2" s="3"/>
      <c r="U2" s="3"/>
      <c r="V2" s="3"/>
      <c r="W2" s="3"/>
      <c r="X2" s="3"/>
      <c r="Y2" s="3"/>
      <c r="Z2" s="3"/>
      <c r="AA2" s="126"/>
      <c r="AB2" s="126"/>
      <c r="AC2" s="5"/>
      <c r="AD2" s="5"/>
      <c r="AE2" s="5"/>
      <c r="AF2" s="5"/>
      <c r="AG2" s="5"/>
    </row>
    <row r="3" spans="1:33" ht="54" customHeight="1">
      <c r="A3" s="3"/>
      <c r="B3" s="169" t="s">
        <v>71</v>
      </c>
      <c r="C3" s="169"/>
      <c r="D3" s="169"/>
      <c r="E3" s="169"/>
      <c r="F3" s="169"/>
      <c r="G3" s="169"/>
      <c r="H3" s="169"/>
      <c r="I3" s="169"/>
      <c r="J3" s="169"/>
      <c r="K3" s="169"/>
      <c r="L3" s="169"/>
      <c r="M3" s="169"/>
      <c r="N3" s="169"/>
      <c r="O3" s="169"/>
      <c r="P3" s="169"/>
      <c r="Q3" s="169"/>
      <c r="R3" s="169"/>
      <c r="S3" s="169"/>
      <c r="T3" s="169"/>
      <c r="U3" s="169"/>
      <c r="V3" s="169"/>
      <c r="W3" s="169"/>
      <c r="X3" s="169"/>
      <c r="Y3" s="169"/>
      <c r="Z3" s="169"/>
      <c r="AA3" s="126"/>
      <c r="AB3" s="126"/>
      <c r="AC3" s="5"/>
      <c r="AD3" s="5"/>
      <c r="AE3" s="5"/>
      <c r="AF3" s="5"/>
      <c r="AG3" s="5"/>
    </row>
    <row r="4" spans="1:33" ht="16.5" customHeight="1">
      <c r="A4" s="3"/>
      <c r="B4" s="170" t="s">
        <v>72</v>
      </c>
      <c r="C4" s="170"/>
      <c r="D4" s="170"/>
      <c r="E4" s="170"/>
      <c r="F4" s="170"/>
      <c r="G4" s="170"/>
      <c r="H4" s="170"/>
      <c r="I4" s="170"/>
      <c r="J4" s="170"/>
      <c r="K4" s="170"/>
      <c r="L4" s="170"/>
      <c r="M4" s="170"/>
      <c r="N4" s="170"/>
      <c r="O4" s="170"/>
      <c r="P4" s="170"/>
      <c r="Q4" s="170"/>
      <c r="R4" s="170"/>
      <c r="S4" s="170"/>
      <c r="T4" s="170"/>
      <c r="U4" s="170"/>
      <c r="V4" s="170"/>
      <c r="W4" s="170"/>
      <c r="X4" s="170"/>
      <c r="Y4" s="170"/>
      <c r="Z4" s="170"/>
      <c r="AA4" s="126"/>
      <c r="AB4" s="126"/>
      <c r="AC4" s="5"/>
      <c r="AD4" s="5"/>
      <c r="AE4" s="5"/>
      <c r="AF4" s="5"/>
      <c r="AG4" s="5"/>
    </row>
    <row r="5" spans="1:33" ht="33" customHeight="1">
      <c r="A5" s="3"/>
      <c r="B5" s="171"/>
      <c r="C5" s="3"/>
      <c r="D5" s="172" t="s">
        <v>73</v>
      </c>
      <c r="E5" s="172"/>
      <c r="F5" s="172"/>
      <c r="G5" s="172"/>
      <c r="H5" s="172"/>
      <c r="I5" s="172"/>
      <c r="J5" s="172"/>
      <c r="K5" s="172"/>
      <c r="L5" s="173" t="s">
        <v>74</v>
      </c>
      <c r="M5" s="173"/>
      <c r="N5" s="173"/>
      <c r="O5" s="173"/>
      <c r="P5" s="174" t="s">
        <v>75</v>
      </c>
      <c r="Q5" s="174"/>
      <c r="R5" s="174"/>
      <c r="S5" s="172" t="s">
        <v>76</v>
      </c>
      <c r="T5" s="172"/>
      <c r="U5" s="172"/>
      <c r="V5" s="172"/>
      <c r="W5" s="172"/>
      <c r="X5" s="172"/>
      <c r="Y5" s="172"/>
      <c r="Z5" s="172"/>
      <c r="AA5" s="126"/>
      <c r="AB5" s="126"/>
      <c r="AC5" s="5"/>
      <c r="AD5" s="5"/>
      <c r="AE5" s="5"/>
      <c r="AF5" s="5"/>
      <c r="AG5" s="5"/>
    </row>
    <row r="6" spans="1:38" ht="41.25" customHeight="1">
      <c r="A6" s="3"/>
      <c r="B6" s="98" t="s">
        <v>6</v>
      </c>
      <c r="C6" s="99" t="s">
        <v>7</v>
      </c>
      <c r="D6" s="19" t="s">
        <v>77</v>
      </c>
      <c r="E6" s="19"/>
      <c r="F6" s="19"/>
      <c r="G6" s="22" t="s">
        <v>78</v>
      </c>
      <c r="H6" s="20" t="s">
        <v>79</v>
      </c>
      <c r="I6" s="20"/>
      <c r="J6" s="20"/>
      <c r="K6" s="175" t="s">
        <v>80</v>
      </c>
      <c r="L6" s="147" t="s">
        <v>81</v>
      </c>
      <c r="M6" s="147"/>
      <c r="N6" s="147"/>
      <c r="O6" s="176" t="s">
        <v>82</v>
      </c>
      <c r="P6" s="103" t="s">
        <v>81</v>
      </c>
      <c r="Q6" s="103"/>
      <c r="R6" s="103"/>
      <c r="S6" s="177" t="s">
        <v>83</v>
      </c>
      <c r="T6" s="177"/>
      <c r="U6" s="177"/>
      <c r="V6" s="178" t="s">
        <v>84</v>
      </c>
      <c r="W6" s="179" t="s">
        <v>85</v>
      </c>
      <c r="X6" s="179"/>
      <c r="Y6" s="179"/>
      <c r="Z6" s="180" t="s">
        <v>80</v>
      </c>
      <c r="AA6" s="126"/>
      <c r="AB6" s="126"/>
      <c r="AC6" s="126"/>
      <c r="AD6" s="126"/>
      <c r="AE6" s="126"/>
      <c r="AF6" s="126"/>
      <c r="AG6" s="126"/>
      <c r="AH6" s="181"/>
      <c r="AI6" s="181"/>
      <c r="AJ6" s="181"/>
      <c r="AK6" s="181"/>
      <c r="AL6" s="181"/>
    </row>
    <row r="7" spans="1:38" s="128" customFormat="1" ht="15.75" customHeight="1">
      <c r="A7" s="182"/>
      <c r="B7" s="98"/>
      <c r="C7" s="99"/>
      <c r="D7" s="183" t="s">
        <v>23</v>
      </c>
      <c r="E7" s="183" t="s">
        <v>24</v>
      </c>
      <c r="F7" s="183" t="s">
        <v>25</v>
      </c>
      <c r="G7" s="184"/>
      <c r="H7" s="36" t="s">
        <v>23</v>
      </c>
      <c r="I7" s="36" t="s">
        <v>24</v>
      </c>
      <c r="J7" s="36" t="s">
        <v>25</v>
      </c>
      <c r="K7" s="185"/>
      <c r="L7" s="38" t="s">
        <v>23</v>
      </c>
      <c r="M7" s="38" t="s">
        <v>24</v>
      </c>
      <c r="N7" s="38" t="s">
        <v>25</v>
      </c>
      <c r="O7" s="186"/>
      <c r="P7" s="110" t="s">
        <v>59</v>
      </c>
      <c r="Q7" s="111" t="s">
        <v>24</v>
      </c>
      <c r="R7" s="111" t="s">
        <v>25</v>
      </c>
      <c r="S7" s="187" t="s">
        <v>23</v>
      </c>
      <c r="T7" s="188" t="s">
        <v>24</v>
      </c>
      <c r="U7" s="188" t="s">
        <v>25</v>
      </c>
      <c r="V7" s="178"/>
      <c r="W7" s="189" t="s">
        <v>23</v>
      </c>
      <c r="X7" s="189" t="s">
        <v>24</v>
      </c>
      <c r="Y7" s="190" t="s">
        <v>25</v>
      </c>
      <c r="Z7" s="180"/>
      <c r="AA7" s="191"/>
      <c r="AB7" s="192"/>
      <c r="AC7" s="192" t="s">
        <v>86</v>
      </c>
      <c r="AD7" s="192" t="s">
        <v>87</v>
      </c>
      <c r="AE7" s="192" t="s">
        <v>88</v>
      </c>
      <c r="AF7" s="192" t="s">
        <v>89</v>
      </c>
      <c r="AG7" s="192" t="s">
        <v>90</v>
      </c>
      <c r="AH7" s="193" t="s">
        <v>91</v>
      </c>
      <c r="AI7" s="193" t="s">
        <v>92</v>
      </c>
      <c r="AJ7" s="193" t="s">
        <v>91</v>
      </c>
      <c r="AK7" s="193" t="s">
        <v>93</v>
      </c>
      <c r="AL7" s="193" t="s">
        <v>91</v>
      </c>
    </row>
    <row r="8" spans="1:38" s="128" customFormat="1" ht="14.25" customHeight="1">
      <c r="A8" s="182"/>
      <c r="B8" s="113"/>
      <c r="C8" s="46"/>
      <c r="D8" s="42"/>
      <c r="E8" s="42"/>
      <c r="F8" s="42"/>
      <c r="G8" s="117"/>
      <c r="H8" s="42"/>
      <c r="I8" s="42"/>
      <c r="J8" s="42"/>
      <c r="K8" s="117"/>
      <c r="L8" s="42"/>
      <c r="M8" s="42"/>
      <c r="N8" s="42"/>
      <c r="O8" s="117"/>
      <c r="P8" s="114"/>
      <c r="Q8" s="42"/>
      <c r="R8" s="42"/>
      <c r="S8" s="194"/>
      <c r="T8" s="42"/>
      <c r="U8" s="42"/>
      <c r="V8" s="195"/>
      <c r="W8" s="114"/>
      <c r="X8" s="42"/>
      <c r="Y8" s="196"/>
      <c r="Z8" s="197"/>
      <c r="AA8" s="191"/>
      <c r="AB8" s="191"/>
      <c r="AC8" s="192"/>
      <c r="AD8" s="192"/>
      <c r="AE8" s="192"/>
      <c r="AF8" s="192"/>
      <c r="AG8" s="192"/>
      <c r="AH8" s="193"/>
      <c r="AI8" s="193"/>
      <c r="AJ8" s="193"/>
      <c r="AK8" s="193"/>
      <c r="AL8" s="193"/>
    </row>
    <row r="9" spans="1:38" s="128" customFormat="1" ht="24" customHeight="1">
      <c r="A9" s="182"/>
      <c r="B9" s="118">
        <f>IF('Whitehaven-Fort William'!B10=0," ",IF('Whitehaven-Fort William'!B10=" "," ",'Whitehaven-Fort William'!B10))</f>
        <v>0</v>
      </c>
      <c r="C9" s="119">
        <f>'Barmouth-Caernarfon'!C12</f>
        <v>1.056</v>
      </c>
      <c r="D9" s="53">
        <f>INT(D10)</f>
        <v>3</v>
      </c>
      <c r="E9" s="53">
        <f>INT((D10-D9)*24)</f>
        <v>1</v>
      </c>
      <c r="F9" s="54">
        <f>(((D10-D9)*24)-INT((D10-D9)*24))*60</f>
        <v>34.99999998486601</v>
      </c>
      <c r="G9" s="198">
        <f>AH10</f>
        <v>1</v>
      </c>
      <c r="H9" s="55">
        <f>INT(H10)</f>
        <v>3</v>
      </c>
      <c r="I9" s="55">
        <f>INT((H10-H9)*24)</f>
        <v>5</v>
      </c>
      <c r="J9" s="56">
        <f>(((H10-H9)*24)-INT((H10-H9)*24))*60</f>
        <v>42.23999998401858</v>
      </c>
      <c r="K9" s="199">
        <f>AJ10</f>
        <v>2</v>
      </c>
      <c r="L9" s="60">
        <f>INT(L10)</f>
        <v>0</v>
      </c>
      <c r="M9" s="60">
        <f>INT((L10-L9)*24)</f>
        <v>18</v>
      </c>
      <c r="N9" s="61">
        <f>(((L10-L9)*24)-INT((L10-L9)*24))*60</f>
        <v>26.00000010391625</v>
      </c>
      <c r="O9" s="200">
        <f>AL10</f>
        <v>8</v>
      </c>
      <c r="P9" s="121">
        <f>INT(P10)</f>
        <v>0</v>
      </c>
      <c r="Q9" s="121">
        <f>INT((P10-P9)*24)</f>
        <v>0</v>
      </c>
      <c r="R9" s="122">
        <f>(((P10-P9)*24)-INT((P10-P9)*24))*60</f>
        <v>39.99999991214907</v>
      </c>
      <c r="S9" s="201">
        <f>INT(S10)</f>
        <v>3</v>
      </c>
      <c r="T9" s="202">
        <f>INT((S10-S9)*24)</f>
        <v>20</v>
      </c>
      <c r="U9" s="203">
        <f>(((S10-S9)*24)-INT((S10-S9)*24))*60</f>
        <v>41.00000000093132</v>
      </c>
      <c r="V9" s="204">
        <f>IF('Barmouth-Caernarfon'!K12=0," ",AD10)</f>
        <v>1</v>
      </c>
      <c r="W9" s="205">
        <f>INT(W10)</f>
        <v>4</v>
      </c>
      <c r="X9" s="205">
        <f>INT((W10-W9)*24)</f>
        <v>0</v>
      </c>
      <c r="Y9" s="206">
        <f>(((W10-W9)*24)-INT((W10-W9)*24))*60</f>
        <v>48.240000000084535</v>
      </c>
      <c r="Z9" s="207">
        <f>AF10</f>
        <v>2</v>
      </c>
      <c r="AA9" s="191"/>
      <c r="AB9" s="191"/>
      <c r="AC9" s="192"/>
      <c r="AD9" s="5"/>
      <c r="AE9" s="192"/>
      <c r="AF9" s="208"/>
      <c r="AG9" s="192"/>
      <c r="AH9" s="193"/>
      <c r="AI9" s="193"/>
      <c r="AJ9" s="193"/>
      <c r="AK9" s="193"/>
      <c r="AL9" s="193"/>
    </row>
    <row r="10" spans="1:38" ht="14.25" customHeight="1">
      <c r="A10" s="3"/>
      <c r="B10" s="129"/>
      <c r="C10" s="69"/>
      <c r="D10" s="209">
        <f>'Barmouth-Caernarfon'!E13+'Caernarfon-Whitehaven'!E12+'Whitehaven-Fort William'!E11</f>
        <v>3.0659722222117125</v>
      </c>
      <c r="E10" s="69"/>
      <c r="F10" s="69"/>
      <c r="G10" s="133">
        <f>IF('Barmouth-Caernarfon'!E13=0," ",'Barmouth-Caernarfon'!E13+1000+IF('Caernarfon-Whitehaven'!E12=0,0,'Caernarfon-Whitehaven'!E12-100+IF('Whitehaven-Fort William'!E11=0,0,'Whitehaven-Fort William'!E11-100)))</f>
        <v>803.0659722222117</v>
      </c>
      <c r="H10" s="69">
        <f>'Barmouth-Caernarfon'!H13+'Caernarfon-Whitehaven'!H12+'Whitehaven-Fort William'!H11</f>
        <v>3.2376666666555685</v>
      </c>
      <c r="I10" s="69"/>
      <c r="J10" s="69"/>
      <c r="K10" s="133">
        <f>IF('Barmouth-Caernarfon'!H13=0," ",'Barmouth-Caernarfon'!H13+1000+IF('Caernarfon-Whitehaven'!H12=0,0,'Caernarfon-Whitehaven'!H12-100+IF('Whitehaven-Fort William'!H11=0,0,'Whitehaven-Fort William'!H11-100)))</f>
        <v>803.2376666666555</v>
      </c>
      <c r="L10" s="68">
        <f>'Barmouth-Caernarfon'!O13+'Caernarfon-Whitehaven'!R12+'Whitehaven-Fort William'!O11</f>
        <v>0.7680555556277197</v>
      </c>
      <c r="M10" s="69"/>
      <c r="N10" s="69"/>
      <c r="O10" s="133">
        <f>IF('Barmouth-Caernarfon'!O13=0," ",'Barmouth-Caernarfon'!O13+1000+IF('Caernarfon-Whitehaven'!R12=0,0,'Caernarfon-Whitehaven'!R12-100+IF('Whitehaven-Fort William'!O11=0,0,'Whitehaven-Fort William'!O11-100)))</f>
        <v>800.7680555556277</v>
      </c>
      <c r="P10" s="68">
        <f>'Whitehaven-Fort William'!N10+'Caernarfon-Whitehaven'!X12+'Caernarfon-Whitehaven'!N12+'Barmouth-Caernarfon'!N12+'Caernarfon-Whitehaven'!U12</f>
        <v>0.02777777771677019</v>
      </c>
      <c r="Q10" s="69"/>
      <c r="R10" s="69"/>
      <c r="S10" s="210">
        <f>P10+L10+D10</f>
        <v>3.8618055555562023</v>
      </c>
      <c r="T10" s="69"/>
      <c r="U10" s="69"/>
      <c r="V10" s="211"/>
      <c r="W10" s="68">
        <f>L10+H10+P10</f>
        <v>4.033500000000059</v>
      </c>
      <c r="X10" s="69"/>
      <c r="Y10" s="132"/>
      <c r="Z10" s="212"/>
      <c r="AA10" s="213"/>
      <c r="AB10" s="126"/>
      <c r="AC10" s="192">
        <f>IF('Barmouth-Caernarfon'!E13=0," ",'Barmouth-Caernarfon'!E13+1000+IF('Barmouth-Caernarfon'!O13=0,0,'Barmouth-Caernarfon'!O13-100+'Barmouth-Caernarfon'!N13+IF('Caernarfon-Whitehaven'!E12=0,0,'Caernarfon-Whitehaven'!E12-100+IF('Caernarfon-Whitehaven'!R12=0,0,'Caernarfon-Whitehaven'!R12-100+'Caernarfon-Whitehaven'!N12+IF('Whitehaven-Fort William'!E11=0,0,'Whitehaven-Fort William'!E11-100+'Caernarfon-Whitehaven'!X72+'Whitehaven-Fort William'!N11+'Caernarfon-Whitehaven'!X12+IF('Whitehaven-Fort William'!O11=0,0,'Whitehaven-Fort William'!O11-100))))))</f>
        <v>503.8583333333562</v>
      </c>
      <c r="AD10" s="5">
        <f>IF(AC10=" "," ",RANK(AC10,AC$10:AC$78,1))</f>
        <v>1</v>
      </c>
      <c r="AE10" s="75">
        <f>IF('Barmouth-Caernarfon'!H13=0," ",'Barmouth-Caernarfon'!H13+1000+IF('Barmouth-Caernarfon'!O13=0,0,'Barmouth-Caernarfon'!O13-100+IF('Caernarfon-Whitehaven'!H12=0,0,'Caernarfon-Whitehaven'!H12-100+IF('Caernarfon-Whitehaven'!R12=0,0,'Caernarfon-Whitehaven'!R12-100+IF('Whitehaven-Fort William'!H11=0,0,'Whitehaven-Fort William'!H11-100+IF('Whitehaven-Fort William'!O11=0,0,'Whitehaven-Fort William'!O11-100))))))+P10</f>
        <v>504.0335</v>
      </c>
      <c r="AF10" s="5">
        <f>IF(AE10=" "," ",RANK(AE10,AE$10:AE$78,1))</f>
        <v>2</v>
      </c>
      <c r="AG10" s="192">
        <f>G10</f>
        <v>803.0659722222117</v>
      </c>
      <c r="AH10" s="5">
        <f>IF(AG10=" "," ",RANK(AG10,AG$10:AG$78,1))</f>
        <v>1</v>
      </c>
      <c r="AI10" s="6">
        <f>K10</f>
        <v>803.2376666666555</v>
      </c>
      <c r="AJ10" s="5">
        <f>IF(AI10=" "," ",RANK(AI10,AI$10:AI$78,1))</f>
        <v>2</v>
      </c>
      <c r="AK10" s="6">
        <f>O10</f>
        <v>800.7680555556277</v>
      </c>
      <c r="AL10" s="5">
        <f>IF(AK10=" "," ",RANK(AK10,AK$10:AK$78,1))</f>
        <v>8</v>
      </c>
    </row>
    <row r="11" spans="1:33" ht="24" customHeight="1">
      <c r="A11" s="182"/>
      <c r="B11" s="118">
        <f>IF('Whitehaven-Fort William'!B12=0," ",IF('Whitehaven-Fort William'!B12=" "," ",'Whitehaven-Fort William'!B12))</f>
        <v>0</v>
      </c>
      <c r="C11" s="119">
        <f>'Barmouth-Caernarfon'!C14</f>
        <v>0.952</v>
      </c>
      <c r="D11" s="53">
        <f>INT(D12)</f>
        <v>1</v>
      </c>
      <c r="E11" s="53">
        <f>INT((D12-D11)*24)</f>
        <v>22</v>
      </c>
      <c r="F11" s="54">
        <f>(((D12-D11)*24)-INT((D12-D11)*24))*60</f>
        <v>34.99999998486601</v>
      </c>
      <c r="G11" s="198">
        <f>AH12</f>
        <v>15</v>
      </c>
      <c r="H11" s="55">
        <f>INT(H12)</f>
        <v>1</v>
      </c>
      <c r="I11" s="55">
        <f>INT((H12-H11)*24)</f>
        <v>20</v>
      </c>
      <c r="J11" s="56">
        <f>(((H12-H11)*24)-INT((H12-H11)*24))*60</f>
        <v>20.839999985592215</v>
      </c>
      <c r="K11" s="199">
        <f>AJ12</f>
        <v>15</v>
      </c>
      <c r="L11" s="60">
        <f>INT(L12)</f>
        <v>0</v>
      </c>
      <c r="M11" s="60">
        <f>INT((L12-L11)*24)</f>
        <v>6</v>
      </c>
      <c r="N11" s="61">
        <f>(((L12-L11)*24)-INT((L12-L11)*24))*60</f>
        <v>7.000000039683432</v>
      </c>
      <c r="O11" s="200">
        <f>AL12</f>
        <v>15</v>
      </c>
      <c r="P11" s="121">
        <f>INT(P12)</f>
        <v>0</v>
      </c>
      <c r="Q11" s="121">
        <f>INT((P12-P11)*24)</f>
        <v>0</v>
      </c>
      <c r="R11" s="122">
        <f>(((P12-P11)*24)-INT((P12-P11)*24))*60</f>
        <v>49.999999940656615</v>
      </c>
      <c r="S11" s="201">
        <f>INT(S12)</f>
        <v>2</v>
      </c>
      <c r="T11" s="203">
        <f>(((S12-S11)*24)-INT((S12-S11)*24))*60</f>
        <v>31.99999996520617</v>
      </c>
      <c r="U11" s="203">
        <f>(((S12-S11)*24)-INT((S12-S11)*24))*60</f>
        <v>31.99999996520617</v>
      </c>
      <c r="V11" s="204">
        <f>IF('Barmouth-Caernarfon'!K14=0," ",AD12)</f>
        <v>15</v>
      </c>
      <c r="W11" s="205">
        <f>INT(W12)</f>
        <v>2</v>
      </c>
      <c r="X11" s="205">
        <f>INT((W12-W11)*24)</f>
        <v>3</v>
      </c>
      <c r="Y11" s="206">
        <f>(((W12-W11)*24)-INT((W12-W11)*24))*60</f>
        <v>17.83999996593238</v>
      </c>
      <c r="Z11" s="207">
        <f>AF12</f>
        <v>15</v>
      </c>
      <c r="AA11" s="191"/>
      <c r="AB11" s="191"/>
      <c r="AC11" s="192"/>
      <c r="AD11" s="5"/>
      <c r="AE11" s="5"/>
      <c r="AF11" s="192"/>
      <c r="AG11" s="192"/>
    </row>
    <row r="12" spans="1:38" ht="14.25" customHeight="1">
      <c r="A12" s="3"/>
      <c r="B12" s="129"/>
      <c r="C12" s="69"/>
      <c r="D12" s="209">
        <f>'Barmouth-Caernarfon'!E15+'Caernarfon-Whitehaven'!E14+'Whitehaven-Fort William'!E13</f>
        <v>1.9409722222117125</v>
      </c>
      <c r="E12" s="69"/>
      <c r="F12" s="69"/>
      <c r="G12" s="133">
        <f>IF('Barmouth-Caernarfon'!E15=0," ",'Barmouth-Caernarfon'!E15+1000+IF('Caernarfon-Whitehaven'!E14=0,0,'Caernarfon-Whitehaven'!E14-100+IF('Whitehaven-Fort William'!E13=0,0,'Whitehaven-Fort William'!E13-100)))</f>
        <v>901.9409722222117</v>
      </c>
      <c r="H12" s="69">
        <f>'Barmouth-Caernarfon'!H15+'Caernarfon-Whitehaven'!H14+'Whitehaven-Fort William'!H13</f>
        <v>1.8478055555455501</v>
      </c>
      <c r="I12" s="69"/>
      <c r="J12" s="69"/>
      <c r="K12" s="133">
        <f>IF('Barmouth-Caernarfon'!H15=0," ",'Barmouth-Caernarfon'!H15+1000+IF('Caernarfon-Whitehaven'!H14=0,0,'Caernarfon-Whitehaven'!H14-100+IF('Whitehaven-Fort William'!H13=0,0,'Whitehaven-Fort William'!H13-100)))</f>
        <v>901.8478055555455</v>
      </c>
      <c r="L12" s="68">
        <f>'Barmouth-Caernarfon'!O15+'Caernarfon-Whitehaven'!R14+'Whitehaven-Fort William'!O13</f>
        <v>0.25486111113866905</v>
      </c>
      <c r="M12" s="69"/>
      <c r="N12" s="69"/>
      <c r="O12" s="133">
        <f>IF('Barmouth-Caernarfon'!O15=0," ",'Barmouth-Caernarfon'!O15+1000+IF('Caernarfon-Whitehaven'!R14=0,0,'Caernarfon-Whitehaven'!R14-100+IF('Whitehaven-Fort William'!O13=0,0,'Whitehaven-Fort William'!O13-100)))</f>
        <v>1000.2548611111387</v>
      </c>
      <c r="P12" s="68">
        <f>'Whitehaven-Fort William'!N12+'Caernarfon-Whitehaven'!X14+'Caernarfon-Whitehaven'!N14+'Barmouth-Caernarfon'!N14+'Caernarfon-Whitehaven'!U14</f>
        <v>0.034722222181011536</v>
      </c>
      <c r="Q12" s="69"/>
      <c r="R12" s="69"/>
      <c r="S12" s="210">
        <f>P12+L12+D12</f>
        <v>2.230555555531393</v>
      </c>
      <c r="T12" s="69"/>
      <c r="U12" s="69"/>
      <c r="V12" s="211"/>
      <c r="W12" s="68">
        <f>L12+H12+P12</f>
        <v>2.137388888865231</v>
      </c>
      <c r="X12" s="69"/>
      <c r="Y12" s="132"/>
      <c r="Z12" s="212"/>
      <c r="AA12" s="126"/>
      <c r="AB12" s="126"/>
      <c r="AC12" s="192">
        <f>IF('Barmouth-Caernarfon'!E15=0," ",'Barmouth-Caernarfon'!E15+1000+IF('Barmouth-Caernarfon'!O15=0,0,'Barmouth-Caernarfon'!O15-100+'Barmouth-Caernarfon'!N15+IF('Caernarfon-Whitehaven'!E14=0,0,'Caernarfon-Whitehaven'!E14-100+IF('Caernarfon-Whitehaven'!R14=0,0,'Caernarfon-Whitehaven'!R14-100+'Caernarfon-Whitehaven'!N14+IF('Whitehaven-Fort William'!E13=0,0,'Whitehaven-Fort William'!E13-100+'Caernarfon-Whitehaven'!X74+'Whitehaven-Fort William'!N13+'Caernarfon-Whitehaven'!X14+IF('Whitehaven-Fort William'!O13=0,0,'Whitehaven-Fort William'!O13-100))))))</f>
        <v>802.1993055555504</v>
      </c>
      <c r="AD12" s="5">
        <f>IF(AC12=" "," ",RANK(AC12,AC$10:AC$78,1))</f>
        <v>15</v>
      </c>
      <c r="AE12" s="75">
        <f>IF('Barmouth-Caernarfon'!H15=0," ",'Barmouth-Caernarfon'!H15+1000+IF('Barmouth-Caernarfon'!O15=0,0,'Barmouth-Caernarfon'!O15-100+IF('Caernarfon-Whitehaven'!H14=0,0,'Caernarfon-Whitehaven'!H14-100+IF('Caernarfon-Whitehaven'!R14=0,0,'Caernarfon-Whitehaven'!R14-100+IF('Whitehaven-Fort William'!H13=0,0,'Whitehaven-Fort William'!H13-100+IF('Whitehaven-Fort William'!O13=0,0,'Whitehaven-Fort William'!O13-100))))))+P12</f>
        <v>802.1373888888652</v>
      </c>
      <c r="AF12" s="5">
        <f>IF(AE12=" "," ",RANK(AE12,AE$10:AE$78,1))</f>
        <v>15</v>
      </c>
      <c r="AG12" s="192">
        <f>G12</f>
        <v>901.9409722222117</v>
      </c>
      <c r="AH12" s="5">
        <f>IF(AG12=" "," ",RANK(AG12,AG$10:AG$78,1))</f>
        <v>15</v>
      </c>
      <c r="AI12" s="6">
        <f>K12</f>
        <v>901.8478055555455</v>
      </c>
      <c r="AJ12" s="5">
        <f>IF(AI12=" "," ",RANK(AI12,AI$10:AI$78,1))</f>
        <v>15</v>
      </c>
      <c r="AK12" s="6">
        <f>O12</f>
        <v>1000.2548611111387</v>
      </c>
      <c r="AL12" s="5">
        <f>IF(AK12=" "," ",RANK(AK12,AK$10:AK$78,1))</f>
        <v>15</v>
      </c>
    </row>
    <row r="13" spans="1:33" ht="24" customHeight="1">
      <c r="A13" s="3"/>
      <c r="B13" s="118">
        <f>IF('Whitehaven-Fort William'!B14=0," ",IF('Whitehaven-Fort William'!B14=" "," ",'Whitehaven-Fort William'!B14))</f>
        <v>0</v>
      </c>
      <c r="C13" s="119">
        <f>'Barmouth-Caernarfon'!C16</f>
        <v>1.003</v>
      </c>
      <c r="D13" s="53">
        <f>INT(D14)</f>
        <v>3</v>
      </c>
      <c r="E13" s="53">
        <f>INT((D14-D13)*24)</f>
        <v>23</v>
      </c>
      <c r="F13" s="54">
        <f>(((D14-D13)*24)-INT((D14-D13)*24))*60</f>
        <v>26.999999997206032</v>
      </c>
      <c r="G13" s="198">
        <f>AH14</f>
        <v>10</v>
      </c>
      <c r="H13" s="55">
        <f>INT(H14)</f>
        <v>3</v>
      </c>
      <c r="I13" s="55">
        <f>INT((H14-H13)*24)</f>
        <v>23</v>
      </c>
      <c r="J13" s="56">
        <f>(((H14-H13)*24)-INT((H14-H13)*24))*60</f>
        <v>44.180999997197006</v>
      </c>
      <c r="K13" s="199">
        <f>AJ14</f>
        <v>9</v>
      </c>
      <c r="L13" s="60">
        <f>INT(L14)</f>
        <v>0</v>
      </c>
      <c r="M13" s="60">
        <f>INT((L14-L13)*24)</f>
        <v>16</v>
      </c>
      <c r="N13" s="61">
        <f>(((L14-L13)*24)-INT((L14-L13)*24))*60</f>
        <v>42.00000010019096</v>
      </c>
      <c r="O13" s="200">
        <f>AL14</f>
        <v>3</v>
      </c>
      <c r="P13" s="121">
        <f>INT(P14)</f>
        <v>0</v>
      </c>
      <c r="Q13" s="121">
        <f>INT((P14-P13)*24)</f>
        <v>2</v>
      </c>
      <c r="R13" s="122">
        <f>(((P14-P13)*24)-INT((P14-P13)*24))*60</f>
        <v>6.9999999023701776</v>
      </c>
      <c r="S13" s="201">
        <f>INT(S14)</f>
        <v>4</v>
      </c>
      <c r="T13" s="203">
        <f>(((S14-S13)*24)-INT((S14-S13)*24))*60</f>
        <v>15.99999999976717</v>
      </c>
      <c r="U13" s="203">
        <f>(((S14-S13)*24)-INT((S14-S13)*24))*60</f>
        <v>15.99999999976717</v>
      </c>
      <c r="V13" s="204">
        <f>IF('Barmouth-Caernarfon'!K16=0," ",AD14)</f>
        <v>9</v>
      </c>
      <c r="W13" s="205">
        <f>INT(W14)</f>
        <v>4</v>
      </c>
      <c r="X13" s="205">
        <f>INT((W14-W13)*24)</f>
        <v>18</v>
      </c>
      <c r="Y13" s="206">
        <f>(((W14-W13)*24)-INT((W14-W13)*24))*60</f>
        <v>33.18099999975814</v>
      </c>
      <c r="Z13" s="207">
        <f>AF14</f>
        <v>9</v>
      </c>
      <c r="AA13" s="126"/>
      <c r="AB13" s="126"/>
      <c r="AC13" s="192"/>
      <c r="AD13" s="5"/>
      <c r="AE13" s="5"/>
      <c r="AF13" s="192"/>
      <c r="AG13" s="192"/>
    </row>
    <row r="14" spans="1:38" ht="14.25" customHeight="1">
      <c r="A14" s="3"/>
      <c r="B14" s="129"/>
      <c r="C14" s="69"/>
      <c r="D14" s="209">
        <f>'Barmouth-Caernarfon'!E17+'Caernarfon-Whitehaven'!E16+'Whitehaven-Fort William'!E15</f>
        <v>3.977083333331393</v>
      </c>
      <c r="E14" s="69"/>
      <c r="F14" s="69"/>
      <c r="G14" s="133">
        <f>IF('Barmouth-Caernarfon'!E17=0," ",'Barmouth-Caernarfon'!E17+1000+IF('Caernarfon-Whitehaven'!E16=0,0,'Caernarfon-Whitehaven'!E16-100+IF('Whitehaven-Fort William'!E15=0,0,'Whitehaven-Fort William'!E15-100)))</f>
        <v>803.9770833333314</v>
      </c>
      <c r="H14" s="69">
        <f>'Barmouth-Caernarfon'!H17+'Caernarfon-Whitehaven'!H16+'Whitehaven-Fort William'!H15</f>
        <v>3.989014583331387</v>
      </c>
      <c r="I14" s="69"/>
      <c r="J14" s="69"/>
      <c r="K14" s="133">
        <f>IF('Barmouth-Caernarfon'!H17=0," ",'Barmouth-Caernarfon'!H17+1000+IF('Caernarfon-Whitehaven'!H16=0,0,'Caernarfon-Whitehaven'!H16-100+IF('Whitehaven-Fort William'!H15=0,0,'Whitehaven-Fort William'!H15-100)))</f>
        <v>803.9890145833315</v>
      </c>
      <c r="L14" s="68">
        <f>'Barmouth-Caernarfon'!O17+'Caernarfon-Whitehaven'!R16+'Whitehaven-Fort William'!O15</f>
        <v>0.6958333334029104</v>
      </c>
      <c r="M14" s="69"/>
      <c r="N14" s="69"/>
      <c r="O14" s="133">
        <f>IF('Barmouth-Caernarfon'!O17=0," ",'Barmouth-Caernarfon'!O17+1000+IF('Caernarfon-Whitehaven'!R16=0,0,'Caernarfon-Whitehaven'!R16-100+IF('Whitehaven-Fort William'!O15=0,0,'Whitehaven-Fort William'!O15-100)))</f>
        <v>800.6958333334029</v>
      </c>
      <c r="P14" s="68">
        <f>'Whitehaven-Fort William'!N14+'Caernarfon-Whitehaven'!X16+'Caernarfon-Whitehaven'!N16+'Barmouth-Caernarfon'!N16+'Caernarfon-Whitehaven'!U16</f>
        <v>0.08819444437664596</v>
      </c>
      <c r="Q14" s="69"/>
      <c r="R14" s="69"/>
      <c r="S14" s="210">
        <f>P14+L14+D14</f>
        <v>4.761111111110949</v>
      </c>
      <c r="T14" s="69"/>
      <c r="U14" s="69"/>
      <c r="V14" s="211"/>
      <c r="W14" s="68">
        <f>L14+H14+P14</f>
        <v>4.773042361110943</v>
      </c>
      <c r="X14" s="69"/>
      <c r="Y14" s="132"/>
      <c r="Z14" s="212"/>
      <c r="AA14" s="126"/>
      <c r="AB14" s="126"/>
      <c r="AC14" s="192">
        <f>IF('Barmouth-Caernarfon'!E17=0," ",'Barmouth-Caernarfon'!E17+1000+IF('Barmouth-Caernarfon'!O17=0,0,'Barmouth-Caernarfon'!O17-100+'Barmouth-Caernarfon'!N17+IF('Caernarfon-Whitehaven'!E16=0,0,'Caernarfon-Whitehaven'!E16-100+IF('Caernarfon-Whitehaven'!R16=0,0,'Caernarfon-Whitehaven'!R16-100+'Caernarfon-Whitehaven'!N16+IF('Whitehaven-Fort William'!E15=0,0,'Whitehaven-Fort William'!E15-100+'Caernarfon-Whitehaven'!X76+'Whitehaven-Fort William'!N15+'Caernarfon-Whitehaven'!X16+IF('Whitehaven-Fort William'!O15=0,0,'Whitehaven-Fort William'!O15-100))))))</f>
        <v>504.75763888891095</v>
      </c>
      <c r="AD14" s="5">
        <f>IF(AC14=" "," ",RANK(AC14,AC$10:AC$78,1))</f>
        <v>9</v>
      </c>
      <c r="AE14" s="75">
        <f>IF('Barmouth-Caernarfon'!H17=0," ",'Barmouth-Caernarfon'!H17+1000+IF('Barmouth-Caernarfon'!O17=0,0,'Barmouth-Caernarfon'!O17-100+IF('Caernarfon-Whitehaven'!H16=0,0,'Caernarfon-Whitehaven'!H16-100+IF('Caernarfon-Whitehaven'!R16=0,0,'Caernarfon-Whitehaven'!R16-100+IF('Whitehaven-Fort William'!H15=0,0,'Whitehaven-Fort William'!H15-100+IF('Whitehaven-Fort William'!O15=0,0,'Whitehaven-Fort William'!O15-100))))))+P14</f>
        <v>504.773042361111</v>
      </c>
      <c r="AF14" s="5">
        <f>IF(AE14=" "," ",RANK(AE14,AE$10:AE$78,1))</f>
        <v>9</v>
      </c>
      <c r="AG14" s="192">
        <f>G14</f>
        <v>803.9770833333314</v>
      </c>
      <c r="AH14" s="5">
        <f>IF(AG14=" "," ",RANK(AG14,AG$10:AG$78,1))</f>
        <v>10</v>
      </c>
      <c r="AI14" s="6">
        <f>K14</f>
        <v>803.9890145833315</v>
      </c>
      <c r="AJ14" s="5">
        <f>IF(AI14=" "," ",RANK(AI14,AI$10:AI$78,1))</f>
        <v>9</v>
      </c>
      <c r="AK14" s="6">
        <f>O14</f>
        <v>800.6958333334029</v>
      </c>
      <c r="AL14" s="5">
        <f>IF(AK14=" "," ",RANK(AK14,AK$10:AK$78,1))</f>
        <v>3</v>
      </c>
    </row>
    <row r="15" spans="1:33" ht="24" customHeight="1">
      <c r="A15" s="3"/>
      <c r="B15" s="118">
        <f>IF('Whitehaven-Fort William'!B16=0," ",IF('Whitehaven-Fort William'!B16=" "," ",'Whitehaven-Fort William'!B16))</f>
        <v>0</v>
      </c>
      <c r="C15" s="119">
        <f>'Barmouth-Caernarfon'!C18</f>
        <v>0.966</v>
      </c>
      <c r="D15" s="53">
        <f>INT(D16)</f>
        <v>3</v>
      </c>
      <c r="E15" s="53">
        <f>INT((D16-D15)*24)</f>
        <v>18</v>
      </c>
      <c r="F15" s="54">
        <f>(((D16-D15)*24)-INT((D16-D15)*24))*60</f>
        <v>14.00000000372529</v>
      </c>
      <c r="G15" s="198">
        <f>AH16</f>
        <v>7</v>
      </c>
      <c r="H15" s="55">
        <f>INT(H16)</f>
        <v>3</v>
      </c>
      <c r="I15" s="55">
        <f>INT((H16-H15)*24)</f>
        <v>15</v>
      </c>
      <c r="J15" s="56">
        <f>(((H16-H15)*24)-INT((H16-H15)*24))*60</f>
        <v>9.924000003598508</v>
      </c>
      <c r="K15" s="199">
        <f>AJ16</f>
        <v>7</v>
      </c>
      <c r="L15" s="60">
        <f>INT(L16)</f>
        <v>0</v>
      </c>
      <c r="M15" s="60">
        <f>INT((L16-L15)*24)</f>
        <v>20</v>
      </c>
      <c r="N15" s="61">
        <f>(((L16-L15)*24)-INT((L16-L15)*24))*60</f>
        <v>40.00000009017924</v>
      </c>
      <c r="O15" s="200">
        <f>AL16</f>
        <v>10</v>
      </c>
      <c r="P15" s="121">
        <f>INT(P16)</f>
        <v>0</v>
      </c>
      <c r="Q15" s="121">
        <f>INT((P16-P15)*24)</f>
        <v>1</v>
      </c>
      <c r="R15" s="122">
        <f>(((P16-P15)*24)-INT((P16-P15)*24))*60</f>
        <v>44.99999990399999</v>
      </c>
      <c r="S15" s="201">
        <f>INT(S16)</f>
        <v>4</v>
      </c>
      <c r="T15" s="202">
        <f>INT((S16-S15)*24)</f>
        <v>16</v>
      </c>
      <c r="U15" s="203">
        <f>(((S16-S15)*24)-INT((S16-S15)*24))*60</f>
        <v>38.999999997904524</v>
      </c>
      <c r="V15" s="204">
        <f>IF('Barmouth-Caernarfon'!K18=0," ",AD16)</f>
        <v>7</v>
      </c>
      <c r="W15" s="205">
        <f>INT(W16)</f>
        <v>4</v>
      </c>
      <c r="X15" s="205">
        <f>INT((W16-W15)*24)</f>
        <v>13</v>
      </c>
      <c r="Y15" s="206">
        <f>(((W16-W15)*24)-INT((W16-W15)*24))*60</f>
        <v>34.92399999777774</v>
      </c>
      <c r="Z15" s="207">
        <f>AF16</f>
        <v>7</v>
      </c>
      <c r="AA15" s="126"/>
      <c r="AB15" s="126"/>
      <c r="AC15" s="192"/>
      <c r="AD15" s="5"/>
      <c r="AE15" s="5"/>
      <c r="AF15" s="192"/>
      <c r="AG15" s="192"/>
    </row>
    <row r="16" spans="1:38" ht="14.25" customHeight="1">
      <c r="A16" s="3"/>
      <c r="B16" s="129"/>
      <c r="C16" s="69"/>
      <c r="D16" s="209">
        <f>'Barmouth-Caernarfon'!E19+'Caernarfon-Whitehaven'!E18+'Whitehaven-Fort William'!E17</f>
        <v>3.7597222222248092</v>
      </c>
      <c r="E16" s="69"/>
      <c r="F16" s="69"/>
      <c r="G16" s="133">
        <f>IF('Barmouth-Caernarfon'!E19=0," ",'Barmouth-Caernarfon'!E19+1000+IF('Caernarfon-Whitehaven'!E18=0,0,'Caernarfon-Whitehaven'!E18-100+IF('Whitehaven-Fort William'!E17=0,0,'Whitehaven-Fort William'!E17-100)))</f>
        <v>803.7597222222248</v>
      </c>
      <c r="H16" s="69">
        <f>'Barmouth-Caernarfon'!H19+'Caernarfon-Whitehaven'!H18+'Whitehaven-Fort William'!H17</f>
        <v>3.6318916666691656</v>
      </c>
      <c r="I16" s="69"/>
      <c r="J16" s="69"/>
      <c r="K16" s="133">
        <f>IF('Barmouth-Caernarfon'!H19=0," ",'Barmouth-Caernarfon'!H19+1000+IF('Caernarfon-Whitehaven'!H18=0,0,'Caernarfon-Whitehaven'!H18-100+IF('Whitehaven-Fort William'!H17=0,0,'Whitehaven-Fort William'!H17-100)))</f>
        <v>803.6318916666692</v>
      </c>
      <c r="L16" s="68">
        <f>'Barmouth-Caernarfon'!O19+'Caernarfon-Whitehaven'!R18+'Whitehaven-Fort William'!O17</f>
        <v>0.8611111111737356</v>
      </c>
      <c r="M16" s="69"/>
      <c r="N16" s="69"/>
      <c r="O16" s="133">
        <f>IF('Barmouth-Caernarfon'!O19=0," ",'Barmouth-Caernarfon'!O19+1000+IF('Caernarfon-Whitehaven'!R18=0,0,'Caernarfon-Whitehaven'!R18-100+IF('Whitehaven-Fort William'!O17=0,0,'Whitehaven-Fort William'!O17-100)))</f>
        <v>800.8611111111737</v>
      </c>
      <c r="P16" s="68">
        <f>'Whitehaven-Fort William'!N16+'Caernarfon-Whitehaven'!X18+'Caernarfon-Whitehaven'!N18+'Barmouth-Caernarfon'!N18+'Caernarfon-Whitehaven'!U18</f>
        <v>0.0729166666</v>
      </c>
      <c r="Q16" s="69"/>
      <c r="R16" s="69"/>
      <c r="S16" s="210">
        <f>P16+L16+D16</f>
        <v>4.693749999998545</v>
      </c>
      <c r="T16" s="69"/>
      <c r="U16" s="69"/>
      <c r="V16" s="211"/>
      <c r="W16" s="68">
        <f>L16+H16+P16</f>
        <v>4.565919444442901</v>
      </c>
      <c r="X16" s="69"/>
      <c r="Y16" s="132"/>
      <c r="Z16" s="212"/>
      <c r="AA16" s="126"/>
      <c r="AB16" s="126"/>
      <c r="AC16" s="192">
        <f>IF('Barmouth-Caernarfon'!E19=0," ",'Barmouth-Caernarfon'!E19+1000+IF('Barmouth-Caernarfon'!O19=0,0,'Barmouth-Caernarfon'!O19-100+'Barmouth-Caernarfon'!N19+IF('Caernarfon-Whitehaven'!E18=0,0,'Caernarfon-Whitehaven'!E18-100+IF('Caernarfon-Whitehaven'!R18=0,0,'Caernarfon-Whitehaven'!R18-100+'Caernarfon-Whitehaven'!N18+IF('Whitehaven-Fort William'!E17=0,0,'Whitehaven-Fort William'!E17-100+'Caernarfon-Whitehaven'!X78+'Whitehaven-Fort William'!N17+'Caernarfon-Whitehaven'!X18+IF('Whitehaven-Fort William'!O17=0,0,'Whitehaven-Fort William'!O17-100))))))</f>
        <v>504.69027777779854</v>
      </c>
      <c r="AD16" s="5">
        <f>IF(AC16=" "," ",RANK(AC16,AC$10:AC$78,1))</f>
        <v>7</v>
      </c>
      <c r="AE16" s="75">
        <f>IF('Barmouth-Caernarfon'!H19=0," ",'Barmouth-Caernarfon'!H19+1000+IF('Barmouth-Caernarfon'!O19=0,0,'Barmouth-Caernarfon'!O19-100+IF('Caernarfon-Whitehaven'!H18=0,0,'Caernarfon-Whitehaven'!H18-100+IF('Caernarfon-Whitehaven'!R18=0,0,'Caernarfon-Whitehaven'!R18-100+IF('Whitehaven-Fort William'!H17=0,0,'Whitehaven-Fort William'!H17-100+IF('Whitehaven-Fort William'!O17=0,0,'Whitehaven-Fort William'!O17-100))))))+P16</f>
        <v>504.56591944444284</v>
      </c>
      <c r="AF16" s="5">
        <f>IF(AE16=" "," ",RANK(AE16,AE$10:AE$78,1))</f>
        <v>7</v>
      </c>
      <c r="AG16" s="192">
        <f>G16</f>
        <v>803.7597222222248</v>
      </c>
      <c r="AH16" s="5">
        <f>IF(AG16=" "," ",RANK(AG16,AG$10:AG$78,1))</f>
        <v>7</v>
      </c>
      <c r="AI16" s="6">
        <f>K16</f>
        <v>803.6318916666692</v>
      </c>
      <c r="AJ16" s="5">
        <f>IF(AI16=" "," ",RANK(AI16,AI$10:AI$78,1))</f>
        <v>7</v>
      </c>
      <c r="AK16" s="6">
        <f>O16</f>
        <v>800.8611111111737</v>
      </c>
      <c r="AL16" s="5">
        <f>IF(AK16=" "," ",RANK(AK16,AK$10:AK$78,1))</f>
        <v>10</v>
      </c>
    </row>
    <row r="17" spans="1:33" ht="24" customHeight="1">
      <c r="A17" s="3"/>
      <c r="B17" s="118">
        <f>IF('Whitehaven-Fort William'!B18=0," ",IF('Whitehaven-Fort William'!B18=" "," ",'Whitehaven-Fort William'!B18))</f>
        <v>0</v>
      </c>
      <c r="C17" s="119">
        <f>'Barmouth-Caernarfon'!C20</f>
        <v>0.949</v>
      </c>
      <c r="D17" s="53">
        <f>INT(D18)</f>
        <v>4</v>
      </c>
      <c r="E17" s="53">
        <f>INT((D18-D17)*24)</f>
        <v>16</v>
      </c>
      <c r="F17" s="54">
        <f>(((D18-D17)*24)-INT((D18-D17)*24))*60</f>
        <v>12.000000004190952</v>
      </c>
      <c r="G17" s="198">
        <f>AH18</f>
        <v>13</v>
      </c>
      <c r="H17" s="55">
        <f>INT(H18)</f>
        <v>4</v>
      </c>
      <c r="I17" s="55">
        <f>INT((H18-H17)*24)</f>
        <v>10</v>
      </c>
      <c r="J17" s="56">
        <f>(((H18-H17)*24)-INT((H18-H17)*24))*60</f>
        <v>28.668000003976886</v>
      </c>
      <c r="K17" s="199">
        <f>AJ18</f>
        <v>13</v>
      </c>
      <c r="L17" s="60">
        <f>INT(L18)</f>
        <v>0</v>
      </c>
      <c r="M17" s="60">
        <f>INT((L18-L17)*24)</f>
        <v>23</v>
      </c>
      <c r="N17" s="61">
        <f>(((L18-L17)*24)-INT((L18-L17)*24))*60</f>
        <v>54.00000009390453</v>
      </c>
      <c r="O17" s="200">
        <f>AL18</f>
        <v>12</v>
      </c>
      <c r="P17" s="121">
        <f>INT(P18)</f>
        <v>0</v>
      </c>
      <c r="Q17" s="121">
        <f>INT((P18-P17)*24)</f>
        <v>1</v>
      </c>
      <c r="R17" s="122">
        <f>(((P18-P17)*24)-INT((P18-P17)*24))*60</f>
        <v>23.999999898412057</v>
      </c>
      <c r="S17" s="201">
        <f>INT(S18)</f>
        <v>5</v>
      </c>
      <c r="T17" s="202">
        <f>INT((S18-S17)*24)</f>
        <v>17</v>
      </c>
      <c r="U17" s="203">
        <f>(((S18-S17)*24)-INT((S18-S17)*24))*60</f>
        <v>29.99999999650754</v>
      </c>
      <c r="V17" s="204">
        <f>IF('Barmouth-Caernarfon'!K20=0," ",AD18)</f>
        <v>13</v>
      </c>
      <c r="W17" s="205">
        <f>INT(W18)</f>
        <v>5</v>
      </c>
      <c r="X17" s="205">
        <f>INT((W18-W17)*24)</f>
        <v>11</v>
      </c>
      <c r="Y17" s="206">
        <f>(((W18-W17)*24)-INT((W18-W17)*24))*60</f>
        <v>46.667999996293474</v>
      </c>
      <c r="Z17" s="207">
        <f>AF18</f>
        <v>13</v>
      </c>
      <c r="AA17" s="126"/>
      <c r="AB17" s="126"/>
      <c r="AC17" s="192"/>
      <c r="AD17" s="5"/>
      <c r="AE17" s="5"/>
      <c r="AF17" s="192"/>
      <c r="AG17" s="192"/>
    </row>
    <row r="18" spans="1:38" ht="14.25" customHeight="1">
      <c r="A18" s="3"/>
      <c r="B18" s="129"/>
      <c r="C18" s="69"/>
      <c r="D18" s="209">
        <f>'Barmouth-Caernarfon'!E21+'Caernarfon-Whitehaven'!E20+'Whitehaven-Fort William'!E19</f>
        <v>4.67500000000291</v>
      </c>
      <c r="E18" s="69"/>
      <c r="F18" s="69"/>
      <c r="G18" s="133">
        <f>IF('Barmouth-Caernarfon'!E21=0," ",'Barmouth-Caernarfon'!E21+1000+IF('Caernarfon-Whitehaven'!E20=0,0,'Caernarfon-Whitehaven'!E20-100+IF('Whitehaven-Fort William'!E19=0,0,'Whitehaven-Fort William'!E19-100)))</f>
        <v>804.6750000000029</v>
      </c>
      <c r="H18" s="69">
        <f>'Barmouth-Caernarfon'!H21+'Caernarfon-Whitehaven'!H20+'Whitehaven-Fort William'!H19</f>
        <v>4.436575000002762</v>
      </c>
      <c r="I18" s="69"/>
      <c r="J18" s="69"/>
      <c r="K18" s="133">
        <f>IF('Barmouth-Caernarfon'!H21=0," ",'Barmouth-Caernarfon'!H21+1000+IF('Caernarfon-Whitehaven'!H20=0,0,'Caernarfon-Whitehaven'!H20-100+IF('Whitehaven-Fort William'!H19=0,0,'Whitehaven-Fort William'!H19-100)))</f>
        <v>804.4365750000027</v>
      </c>
      <c r="L18" s="68">
        <f>'Barmouth-Caernarfon'!O21+'Caernarfon-Whitehaven'!R20+'Whitehaven-Fort William'!O19</f>
        <v>0.9958333333985449</v>
      </c>
      <c r="M18" s="69"/>
      <c r="N18" s="69"/>
      <c r="O18" s="133">
        <f>IF('Barmouth-Caernarfon'!O21=0," ",'Barmouth-Caernarfon'!O21+1000+IF('Caernarfon-Whitehaven'!R20=0,0,'Caernarfon-Whitehaven'!R20-100+IF('Whitehaven-Fort William'!O19=0,0,'Whitehaven-Fort William'!O19-100)))</f>
        <v>800.9958333333985</v>
      </c>
      <c r="P18" s="68">
        <f>'Whitehaven-Fort William'!N18+'Caernarfon-Whitehaven'!X20+'Caernarfon-Whitehaven'!N20+'Barmouth-Caernarfon'!N20+'Caernarfon-Whitehaven'!U20</f>
        <v>0.058333333262786155</v>
      </c>
      <c r="Q18" s="69"/>
      <c r="R18" s="69"/>
      <c r="S18" s="210">
        <f>P18+L18+D18</f>
        <v>5.729166666664241</v>
      </c>
      <c r="T18" s="69"/>
      <c r="U18" s="69"/>
      <c r="V18" s="211"/>
      <c r="W18" s="68">
        <f>L18+H18+P18</f>
        <v>5.490741666664093</v>
      </c>
      <c r="X18" s="69"/>
      <c r="Y18" s="132"/>
      <c r="Z18" s="212"/>
      <c r="AA18" s="126"/>
      <c r="AB18" s="126"/>
      <c r="AC18" s="192">
        <f>IF('Barmouth-Caernarfon'!E21=0," ",'Barmouth-Caernarfon'!E21+1000+IF('Barmouth-Caernarfon'!O21=0,0,'Barmouth-Caernarfon'!O21-100+'Barmouth-Caernarfon'!N21+IF('Caernarfon-Whitehaven'!E20=0,0,'Caernarfon-Whitehaven'!E20-100+IF('Caernarfon-Whitehaven'!R20=0,0,'Caernarfon-Whitehaven'!R20-100+'Caernarfon-Whitehaven'!N20+IF('Whitehaven-Fort William'!E19=0,0,'Whitehaven-Fort William'!E19-100+'Caernarfon-Whitehaven'!X80+'Whitehaven-Fort William'!N19+'Caernarfon-Whitehaven'!X20+IF('Whitehaven-Fort William'!O19=0,0,'Whitehaven-Fort William'!O19-100))))))</f>
        <v>505.72569444446424</v>
      </c>
      <c r="AD18" s="5">
        <f>IF(AC18=" "," ",RANK(AC18,AC$10:AC$78,1))</f>
        <v>13</v>
      </c>
      <c r="AE18" s="75">
        <f>IF('Barmouth-Caernarfon'!H21=0," ",'Barmouth-Caernarfon'!H21+1000+IF('Barmouth-Caernarfon'!O21=0,0,'Barmouth-Caernarfon'!O21-100+IF('Caernarfon-Whitehaven'!H20=0,0,'Caernarfon-Whitehaven'!H20-100+IF('Caernarfon-Whitehaven'!R20=0,0,'Caernarfon-Whitehaven'!R20-100+IF('Whitehaven-Fort William'!H19=0,0,'Whitehaven-Fort William'!H19-100+IF('Whitehaven-Fort William'!O19=0,0,'Whitehaven-Fort William'!O19-100))))))+P18</f>
        <v>505.49074166666406</v>
      </c>
      <c r="AF18" s="5">
        <f>IF(AE18=" "," ",RANK(AE18,AE$10:AE$78,1))</f>
        <v>13</v>
      </c>
      <c r="AG18" s="192">
        <f>G18</f>
        <v>804.6750000000029</v>
      </c>
      <c r="AH18" s="5">
        <f>IF(AG18=" "," ",RANK(AG18,AG$10:AG$78,1))</f>
        <v>13</v>
      </c>
      <c r="AI18" s="6">
        <f>K18</f>
        <v>804.4365750000027</v>
      </c>
      <c r="AJ18" s="5">
        <f>IF(AI18=" "," ",RANK(AI18,AI$10:AI$78,1))</f>
        <v>13</v>
      </c>
      <c r="AK18" s="6">
        <f>O18</f>
        <v>800.9958333333985</v>
      </c>
      <c r="AL18" s="5">
        <f>IF(AK18=" "," ",RANK(AK18,AK$10:AK$78,1))</f>
        <v>12</v>
      </c>
    </row>
    <row r="19" spans="1:33" ht="24" customHeight="1">
      <c r="A19" s="3"/>
      <c r="B19" s="118">
        <f>IF('Whitehaven-Fort William'!B20=0," ",IF('Whitehaven-Fort William'!B20=" "," ",'Whitehaven-Fort William'!B20))</f>
        <v>0</v>
      </c>
      <c r="C19" s="119">
        <f>'Barmouth-Caernarfon'!C22</f>
        <v>0.982</v>
      </c>
      <c r="D19" s="53">
        <f>INT(D20)</f>
        <v>1</v>
      </c>
      <c r="E19" s="53">
        <f>INT((D20-D19)*24)</f>
        <v>21</v>
      </c>
      <c r="F19" s="54">
        <f>(((D20-D19)*24)-INT((D20-D19)*24))*60</f>
        <v>1.999999996041879</v>
      </c>
      <c r="G19" s="198">
        <f>AH20</f>
        <v>14</v>
      </c>
      <c r="H19" s="55">
        <f>INT(H20)</f>
        <v>1</v>
      </c>
      <c r="I19" s="55">
        <f>INT((H20-H19)*24)</f>
        <v>20</v>
      </c>
      <c r="J19" s="56">
        <f>(((H20-H19)*24)-INT((H20-H19)*24))*60</f>
        <v>13.363999996113023</v>
      </c>
      <c r="K19" s="199">
        <f>AJ20</f>
        <v>14</v>
      </c>
      <c r="L19" s="60">
        <f>INT(L20)</f>
        <v>0</v>
      </c>
      <c r="M19" s="60">
        <f>INT((L20-L19)*24)</f>
        <v>14</v>
      </c>
      <c r="N19" s="61">
        <f>(((L20-L19)*24)-INT((L20-L19)*24))*60</f>
        <v>14.000000061904565</v>
      </c>
      <c r="O19" s="200">
        <f>AL20</f>
        <v>14</v>
      </c>
      <c r="P19" s="121">
        <f>INT(P20)</f>
        <v>0</v>
      </c>
      <c r="Q19" s="121">
        <f>INT((P20-P19)*24)</f>
        <v>2</v>
      </c>
      <c r="R19" s="122">
        <f>(((P20-P19)*24)-INT((P20-P19)*24))*60</f>
        <v>33.99999993390453</v>
      </c>
      <c r="S19" s="201">
        <f>INT(S20)</f>
        <v>2</v>
      </c>
      <c r="T19" s="202">
        <f>INT((S20-S19)*24)</f>
        <v>13</v>
      </c>
      <c r="U19" s="203">
        <f>(((S20-S19)*24)-INT((S20-S19)*24))*60</f>
        <v>49.99999999185093</v>
      </c>
      <c r="V19" s="204">
        <f>IF('Barmouth-Caernarfon'!K22=0," ",AD20)</f>
        <v>14</v>
      </c>
      <c r="W19" s="205">
        <f>INT(W20)</f>
        <v>2</v>
      </c>
      <c r="X19" s="205">
        <f>INT((W20-W19)*24)</f>
        <v>13</v>
      </c>
      <c r="Y19" s="206">
        <f>(((W20-W19)*24)-INT((W20-W19)*24))*60</f>
        <v>1.3639999919220713</v>
      </c>
      <c r="Z19" s="207">
        <f>AF20</f>
        <v>14</v>
      </c>
      <c r="AA19" s="126"/>
      <c r="AB19" s="126"/>
      <c r="AC19" s="192"/>
      <c r="AD19" s="5"/>
      <c r="AE19" s="5"/>
      <c r="AF19" s="192"/>
      <c r="AG19" s="192"/>
    </row>
    <row r="20" spans="1:38" ht="14.25" customHeight="1">
      <c r="A20" s="3"/>
      <c r="B20" s="129"/>
      <c r="C20" s="69"/>
      <c r="D20" s="209">
        <f>'Barmouth-Caernarfon'!E23+'Caernarfon-Whitehaven'!E22+'Whitehaven-Fort William'!E21</f>
        <v>1.8763888888861402</v>
      </c>
      <c r="E20" s="69"/>
      <c r="F20" s="69"/>
      <c r="G20" s="133">
        <f>IF('Barmouth-Caernarfon'!E23=0," ",'Barmouth-Caernarfon'!E23+1000+IF('Caernarfon-Whitehaven'!E22=0,0,'Caernarfon-Whitehaven'!E22-100+IF('Whitehaven-Fort William'!E21=0,0,'Whitehaven-Fort William'!E21-100)))</f>
        <v>901.8763888888861</v>
      </c>
      <c r="H20" s="69">
        <f>'Barmouth-Caernarfon'!H23+'Caernarfon-Whitehaven'!H22+'Whitehaven-Fort William'!H21</f>
        <v>1.8426138888861896</v>
      </c>
      <c r="I20" s="69"/>
      <c r="J20" s="69"/>
      <c r="K20" s="133">
        <f>IF('Barmouth-Caernarfon'!H23=0," ",'Barmouth-Caernarfon'!H23+1000+IF('Caernarfon-Whitehaven'!H22=0,0,'Caernarfon-Whitehaven'!H22-100+IF('Whitehaven-Fort William'!H21=0,0,'Whitehaven-Fort William'!H21-100)))</f>
        <v>901.8426138888861</v>
      </c>
      <c r="L20" s="68">
        <f>'Barmouth-Caernarfon'!O23+'Caernarfon-Whitehaven'!R22+'Whitehaven-Fort William'!O21</f>
        <v>0.5930555555985448</v>
      </c>
      <c r="M20" s="69"/>
      <c r="N20" s="69"/>
      <c r="O20" s="133">
        <f>IF('Barmouth-Caernarfon'!O23=0," ",'Barmouth-Caernarfon'!O23+1000+IF('Caernarfon-Whitehaven'!R22=0,0,'Caernarfon-Whitehaven'!R22-100+IF('Whitehaven-Fort William'!O21=0,0,'Whitehaven-Fort William'!O21-100)))</f>
        <v>900.5930555555985</v>
      </c>
      <c r="P20" s="68">
        <f>'Whitehaven-Fort William'!N20+'Caernarfon-Whitehaven'!X22+'Caernarfon-Whitehaven'!N22+'Barmouth-Caernarfon'!N22+'Caernarfon-Whitehaven'!U22</f>
        <v>0.10694444439854481</v>
      </c>
      <c r="Q20" s="69"/>
      <c r="R20" s="69"/>
      <c r="S20" s="210">
        <f>P20+L20+D20</f>
        <v>2.57638888888323</v>
      </c>
      <c r="T20" s="69"/>
      <c r="U20" s="69"/>
      <c r="V20" s="211"/>
      <c r="W20" s="68">
        <f>L20+H20+P20</f>
        <v>2.542613888883279</v>
      </c>
      <c r="X20" s="69"/>
      <c r="Y20" s="132"/>
      <c r="Z20" s="212"/>
      <c r="AA20" s="126"/>
      <c r="AB20" s="126"/>
      <c r="AC20" s="192">
        <f>IF('Barmouth-Caernarfon'!E23=0," ",'Barmouth-Caernarfon'!E23+1000+IF('Barmouth-Caernarfon'!O23=0,0,'Barmouth-Caernarfon'!O23-100+'Barmouth-Caernarfon'!N23+IF('Caernarfon-Whitehaven'!E22=0,0,'Caernarfon-Whitehaven'!E22-100+IF('Caernarfon-Whitehaven'!R22=0,0,'Caernarfon-Whitehaven'!R22-100+'Caernarfon-Whitehaven'!N22+IF('Whitehaven-Fort William'!E21=0,0,'Whitehaven-Fort William'!E21-100+'Caernarfon-Whitehaven'!X82+'Whitehaven-Fort William'!N21+'Caernarfon-Whitehaven'!X22+IF('Whitehaven-Fort William'!O21=0,0,'Whitehaven-Fort William'!O21-100))))))</f>
        <v>702.4909722222409</v>
      </c>
      <c r="AD20" s="5">
        <f>IF(AC20=" "," ",RANK(AC20,AC$10:AC$78,1))</f>
        <v>14</v>
      </c>
      <c r="AE20" s="75">
        <f>IF('Barmouth-Caernarfon'!H23=0," ",'Barmouth-Caernarfon'!H23+1000+IF('Barmouth-Caernarfon'!O23=0,0,'Barmouth-Caernarfon'!O23-100+IF('Caernarfon-Whitehaven'!H22=0,0,'Caernarfon-Whitehaven'!H22-100+IF('Caernarfon-Whitehaven'!R22=0,0,'Caernarfon-Whitehaven'!R22-100+IF('Whitehaven-Fort William'!H21=0,0,'Whitehaven-Fort William'!H21-100+IF('Whitehaven-Fort William'!O21=0,0,'Whitehaven-Fort William'!O21-100))))))+P20</f>
        <v>702.5426138888834</v>
      </c>
      <c r="AF20" s="5">
        <f>IF(AE20=" "," ",RANK(AE20,AE$10:AE$78,1))</f>
        <v>14</v>
      </c>
      <c r="AG20" s="192">
        <f>G20</f>
        <v>901.8763888888861</v>
      </c>
      <c r="AH20" s="5">
        <f>IF(AG20=" "," ",RANK(AG20,AG$10:AG$78,1))</f>
        <v>14</v>
      </c>
      <c r="AI20" s="6">
        <f>K20</f>
        <v>901.8426138888861</v>
      </c>
      <c r="AJ20" s="5">
        <f>IF(AI20=" "," ",RANK(AI20,AI$10:AI$78,1))</f>
        <v>14</v>
      </c>
      <c r="AK20" s="6">
        <f>O20</f>
        <v>900.5930555555985</v>
      </c>
      <c r="AL20" s="5">
        <f>IF(AK20=" "," ",RANK(AK20,AK$10:AK$78,1))</f>
        <v>14</v>
      </c>
    </row>
    <row r="21" spans="1:33" ht="22.5" customHeight="1">
      <c r="A21" s="3"/>
      <c r="B21" s="118">
        <f>IF('Whitehaven-Fort William'!B22=0," ",IF('Whitehaven-Fort William'!B22=" "," ",'Whitehaven-Fort William'!B22))</f>
        <v>0</v>
      </c>
      <c r="C21" s="119">
        <f>'Barmouth-Caernarfon'!C24</f>
        <v>0.957</v>
      </c>
      <c r="D21" s="53">
        <f>INT(D22)</f>
        <v>4</v>
      </c>
      <c r="E21" s="53">
        <f>INT((D22-D21)*24)</f>
        <v>11</v>
      </c>
      <c r="F21" s="54">
        <f>(((D22-D21)*24)-INT((D22-D21)*24))*60</f>
        <v>42.9999999969732</v>
      </c>
      <c r="G21" s="198">
        <f>AH22</f>
        <v>12</v>
      </c>
      <c r="H21" s="55">
        <f>INT(H22)</f>
        <v>4</v>
      </c>
      <c r="I21" s="55">
        <f>INT((H22-H21)*24)</f>
        <v>7</v>
      </c>
      <c r="J21" s="56">
        <f>(((H22-H21)*24)-INT((H22-H21)*24))*60</f>
        <v>5.090999997103722</v>
      </c>
      <c r="K21" s="199">
        <f>AJ22</f>
        <v>12</v>
      </c>
      <c r="L21" s="60">
        <f>INT(L22)</f>
        <v>0</v>
      </c>
      <c r="M21" s="60">
        <f>INT((L22-L21)*24)</f>
        <v>14</v>
      </c>
      <c r="N21" s="61">
        <f>(((L22-L21)*24)-INT((L22-L21)*24))*60</f>
        <v>5.000000091343395</v>
      </c>
      <c r="O21" s="200">
        <f>AL22</f>
        <v>2</v>
      </c>
      <c r="P21" s="121">
        <f>INT(P22)</f>
        <v>0</v>
      </c>
      <c r="Q21" s="121">
        <f>INT((P22-P21)*24)</f>
        <v>0</v>
      </c>
      <c r="R21" s="122">
        <f>(((P22-P21)*24)-INT((P22-P21)*24))*60</f>
        <v>54.99999990865661</v>
      </c>
      <c r="S21" s="201">
        <f>INT(S22)</f>
        <v>5</v>
      </c>
      <c r="T21" s="202">
        <f>INT((S22-S21)*24)</f>
        <v>2</v>
      </c>
      <c r="U21" s="203">
        <f>(((S22-S21)*24)-INT((S22-S21)*24))*60</f>
        <v>42.9999999969732</v>
      </c>
      <c r="V21" s="204">
        <f>IF('Barmouth-Caernarfon'!K24=0," ",AD22)</f>
        <v>11</v>
      </c>
      <c r="W21" s="205">
        <f>INT(W22)</f>
        <v>4</v>
      </c>
      <c r="X21" s="205">
        <f>INT((W22-W21)*24)</f>
        <v>22</v>
      </c>
      <c r="Y21" s="206">
        <f>(((W22-W21)*24)-INT((W22-W21)*24))*60</f>
        <v>5.090999997103722</v>
      </c>
      <c r="Z21" s="207">
        <f>AF22</f>
        <v>10</v>
      </c>
      <c r="AA21" s="126"/>
      <c r="AB21" s="126"/>
      <c r="AC21" s="192"/>
      <c r="AD21" s="5"/>
      <c r="AE21" s="5"/>
      <c r="AF21" s="192"/>
      <c r="AG21" s="192"/>
    </row>
    <row r="22" spans="1:38" ht="14.25" customHeight="1">
      <c r="A22" s="3"/>
      <c r="B22" s="129"/>
      <c r="C22" s="69"/>
      <c r="D22" s="209">
        <f>'Barmouth-Caernarfon'!E25+'Caernarfon-Whitehaven'!E24+'Whitehaven-Fort William'!E23</f>
        <v>4.4881944444423425</v>
      </c>
      <c r="E22" s="69"/>
      <c r="F22" s="69"/>
      <c r="G22" s="133">
        <f>IF('Barmouth-Caernarfon'!E25=0," ",'Barmouth-Caernarfon'!E25+1000+IF('Caernarfon-Whitehaven'!E24=0,0,'Caernarfon-Whitehaven'!E24-100+IF('Whitehaven-Fort William'!E23=0,0,'Whitehaven-Fort William'!E23-100)))</f>
        <v>804.4881944444423</v>
      </c>
      <c r="H22" s="69">
        <f>'Barmouth-Caernarfon'!H25+'Caernarfon-Whitehaven'!H24+'Whitehaven-Fort William'!H23</f>
        <v>4.295202083331322</v>
      </c>
      <c r="I22" s="69"/>
      <c r="J22" s="69"/>
      <c r="K22" s="133">
        <f>IF('Barmouth-Caernarfon'!H25=0," ",'Barmouth-Caernarfon'!H25+1000+IF('Caernarfon-Whitehaven'!H24=0,0,'Caernarfon-Whitehaven'!H24-100+IF('Whitehaven-Fort William'!H23=0,0,'Whitehaven-Fort William'!H23-100)))</f>
        <v>804.2952020833313</v>
      </c>
      <c r="L22" s="68">
        <f>'Barmouth-Caernarfon'!O25+'Caernarfon-Whitehaven'!R24+'Whitehaven-Fort William'!O23</f>
        <v>0.5868055556189885</v>
      </c>
      <c r="M22" s="69"/>
      <c r="N22" s="69"/>
      <c r="O22" s="133">
        <f>IF('Barmouth-Caernarfon'!O25=0," ",'Barmouth-Caernarfon'!O25+1000+IF('Caernarfon-Whitehaven'!R24=0,0,'Caernarfon-Whitehaven'!R24-100+IF('Whitehaven-Fort William'!O23=0,0,'Whitehaven-Fort William'!O23-100)))</f>
        <v>800.586805555619</v>
      </c>
      <c r="P22" s="68">
        <f>'Whitehaven-Fort William'!N22+'Caernarfon-Whitehaven'!X24+'Caernarfon-Whitehaven'!N24+'Barmouth-Caernarfon'!N24+'Caernarfon-Whitehaven'!U24</f>
        <v>0.038194444381011536</v>
      </c>
      <c r="Q22" s="69"/>
      <c r="R22" s="69"/>
      <c r="S22" s="210">
        <f>P22+L22+D22</f>
        <v>5.1131944444423425</v>
      </c>
      <c r="T22" s="69"/>
      <c r="U22" s="69"/>
      <c r="V22" s="211"/>
      <c r="W22" s="68">
        <f>L22+H22+P22</f>
        <v>4.920202083331322</v>
      </c>
      <c r="X22" s="69"/>
      <c r="Y22" s="132"/>
      <c r="Z22" s="212"/>
      <c r="AA22" s="126"/>
      <c r="AB22" s="126"/>
      <c r="AC22" s="192">
        <f>IF('Barmouth-Caernarfon'!E25=0," ",'Barmouth-Caernarfon'!E25+1000+IF('Barmouth-Caernarfon'!O25=0,0,'Barmouth-Caernarfon'!O25-100+'Barmouth-Caernarfon'!N25+IF('Caernarfon-Whitehaven'!E24=0,0,'Caernarfon-Whitehaven'!E24-100+IF('Caernarfon-Whitehaven'!R24=0,0,'Caernarfon-Whitehaven'!R24-100+'Caernarfon-Whitehaven'!N24+IF('Whitehaven-Fort William'!E23=0,0,'Whitehaven-Fort William'!E23-100+'Caernarfon-Whitehaven'!X84+'Whitehaven-Fort William'!N23+'Caernarfon-Whitehaven'!X24+IF('Whitehaven-Fort William'!O23=0,0,'Whitehaven-Fort William'!O23-100))))))</f>
        <v>505.10972222224234</v>
      </c>
      <c r="AD22" s="5">
        <f>IF(AC22=" "," ",RANK(AC22,AC$10:AC$78,1))</f>
        <v>11</v>
      </c>
      <c r="AE22" s="75">
        <f>IF('Barmouth-Caernarfon'!H25=0," ",'Barmouth-Caernarfon'!H25+1000+IF('Barmouth-Caernarfon'!O25=0,0,'Barmouth-Caernarfon'!O25-100+IF('Caernarfon-Whitehaven'!H24=0,0,'Caernarfon-Whitehaven'!H24-100+IF('Caernarfon-Whitehaven'!R24=0,0,'Caernarfon-Whitehaven'!R24-100+IF('Whitehaven-Fort William'!H23=0,0,'Whitehaven-Fort William'!H23-100+IF('Whitehaven-Fort William'!O23=0,0,'Whitehaven-Fort William'!O23-100))))))+P22</f>
        <v>504.9202020833314</v>
      </c>
      <c r="AF22" s="5">
        <f>IF(AE22=" "," ",RANK(AE22,AE$10:AE$78,1))</f>
        <v>10</v>
      </c>
      <c r="AG22" s="192">
        <f>G22</f>
        <v>804.4881944444423</v>
      </c>
      <c r="AH22" s="5">
        <f>IF(AG22=" "," ",RANK(AG22,AG$10:AG$78,1))</f>
        <v>12</v>
      </c>
      <c r="AI22" s="6">
        <f>K22</f>
        <v>804.2952020833313</v>
      </c>
      <c r="AJ22" s="5">
        <f>IF(AI22=" "," ",RANK(AI22,AI$10:AI$78,1))</f>
        <v>12</v>
      </c>
      <c r="AK22" s="6">
        <f>O22</f>
        <v>800.586805555619</v>
      </c>
      <c r="AL22" s="5">
        <f>IF(AK22=" "," ",RANK(AK22,AK$10:AK$78,1))</f>
        <v>2</v>
      </c>
    </row>
    <row r="23" spans="1:33" ht="24" customHeight="1">
      <c r="A23" s="3"/>
      <c r="B23" s="118">
        <f>IF('Whitehaven-Fort William'!B24=0," ",IF('Whitehaven-Fort William'!B24=" "," ",'Whitehaven-Fort William'!B24))</f>
        <v>0</v>
      </c>
      <c r="C23" s="119">
        <f>'Barmouth-Caernarfon'!C26</f>
        <v>1.025</v>
      </c>
      <c r="D23" s="53">
        <f>INT(D24)</f>
        <v>3</v>
      </c>
      <c r="E23" s="53">
        <f>INT((D24-D23)*24)</f>
        <v>3</v>
      </c>
      <c r="F23" s="54">
        <f>(((D24-D23)*24)-INT((D24-D23)*24))*60</f>
        <v>46.00000000325963</v>
      </c>
      <c r="G23" s="198">
        <f>AH24</f>
        <v>2</v>
      </c>
      <c r="H23" s="55">
        <f>INT(H24)</f>
        <v>3</v>
      </c>
      <c r="I23" s="55">
        <f>INT((H24-H23)*24)</f>
        <v>5</v>
      </c>
      <c r="J23" s="56">
        <f>(((H24-H23)*24)-INT((H24-H23)*24))*60</f>
        <v>39.650000003340864</v>
      </c>
      <c r="K23" s="199">
        <f>AJ24</f>
        <v>1</v>
      </c>
      <c r="L23" s="60">
        <f>INT(L24)</f>
        <v>0</v>
      </c>
      <c r="M23" s="60">
        <f>INT((L24-L23)*24)</f>
        <v>17</v>
      </c>
      <c r="N23" s="61">
        <f>(((L24-L23)*24)-INT((L24-L23)*24))*60</f>
        <v>49.000000098561145</v>
      </c>
      <c r="O23" s="200">
        <f>AL24</f>
        <v>5</v>
      </c>
      <c r="P23" s="121">
        <f>INT(P24)</f>
        <v>0</v>
      </c>
      <c r="Q23" s="121">
        <f>INT((P24-P23)*24)</f>
        <v>0</v>
      </c>
      <c r="R23" s="122">
        <f>(((P24-P23)*24)-INT((P24-P23)*24))*60</f>
        <v>38.999999898412064</v>
      </c>
      <c r="S23" s="201">
        <f>INT(S24)</f>
        <v>3</v>
      </c>
      <c r="T23" s="202">
        <f>INT((S24-S23)*24)</f>
        <v>22</v>
      </c>
      <c r="U23" s="203">
        <f>(((S24-S23)*24)-INT((S24-S23)*24))*60</f>
        <v>14.00000000023283</v>
      </c>
      <c r="V23" s="204">
        <f>IF('Barmouth-Caernarfon'!K26=0," ",AD24)</f>
        <v>2</v>
      </c>
      <c r="W23" s="205">
        <f>INT(W24)</f>
        <v>4</v>
      </c>
      <c r="X23" s="205">
        <f>INT((W24-W23)*24)</f>
        <v>0</v>
      </c>
      <c r="Y23" s="206">
        <f>(((W24-W23)*24)-INT((W24-W23)*24))*60</f>
        <v>7.650000000314066</v>
      </c>
      <c r="Z23" s="207">
        <f>AF24</f>
        <v>1</v>
      </c>
      <c r="AA23" s="126"/>
      <c r="AB23" s="126"/>
      <c r="AC23" s="192"/>
      <c r="AD23" s="5"/>
      <c r="AE23" s="5"/>
      <c r="AF23" s="192"/>
      <c r="AG23" s="192"/>
    </row>
    <row r="24" spans="1:38" ht="14.25" customHeight="1">
      <c r="A24" s="3"/>
      <c r="B24" s="129"/>
      <c r="C24" s="69"/>
      <c r="D24" s="209">
        <f>'Barmouth-Caernarfon'!E27+'Caernarfon-Whitehaven'!E26+'Whitehaven-Fort William'!E25</f>
        <v>3.156944444446708</v>
      </c>
      <c r="E24" s="69"/>
      <c r="F24" s="69"/>
      <c r="G24" s="133">
        <f>IF('Barmouth-Caernarfon'!E27=0," ",'Barmouth-Caernarfon'!E27+1000+IF('Caernarfon-Whitehaven'!E26=0,0,'Caernarfon-Whitehaven'!E26-100+IF('Whitehaven-Fort William'!E25=0,0,'Whitehaven-Fort William'!E25-100)))</f>
        <v>803.1569444444467</v>
      </c>
      <c r="H24" s="69">
        <f>'Barmouth-Caernarfon'!H27+'Caernarfon-Whitehaven'!H26+'Whitehaven-Fort William'!H25</f>
        <v>3.2358680555578756</v>
      </c>
      <c r="I24" s="69"/>
      <c r="J24" s="69"/>
      <c r="K24" s="133">
        <f>IF('Barmouth-Caernarfon'!H27=0," ",'Barmouth-Caernarfon'!H27+1000+IF('Caernarfon-Whitehaven'!H26=0,0,'Caernarfon-Whitehaven'!H26-100+IF('Whitehaven-Fort William'!H25=0,0,'Whitehaven-Fort William'!H25-100)))</f>
        <v>803.2358680555578</v>
      </c>
      <c r="L24" s="68">
        <f>'Barmouth-Caernarfon'!O27+'Caernarfon-Whitehaven'!R26+'Whitehaven-Fort William'!O25</f>
        <v>0.7423611111795564</v>
      </c>
      <c r="M24" s="69"/>
      <c r="N24" s="69"/>
      <c r="O24" s="133">
        <f>IF('Barmouth-Caernarfon'!O27=0," ",'Barmouth-Caernarfon'!O27+1000+IF('Caernarfon-Whitehaven'!R26=0,0,'Caernarfon-Whitehaven'!R26-100+IF('Whitehaven-Fort William'!O25=0,0,'Whitehaven-Fort William'!O25-100)))</f>
        <v>800.7423611111795</v>
      </c>
      <c r="P24" s="68">
        <f>'Whitehaven-Fort William'!N24+'Caernarfon-Whitehaven'!X26+'Caernarfon-Whitehaven'!N26+'Barmouth-Caernarfon'!N26+'Caernarfon-Whitehaven'!U26</f>
        <v>0.027083333262786155</v>
      </c>
      <c r="Q24" s="69"/>
      <c r="R24" s="69"/>
      <c r="S24" s="210">
        <f>P24+L24+D24</f>
        <v>3.9263888888890506</v>
      </c>
      <c r="T24" s="69"/>
      <c r="U24" s="69"/>
      <c r="V24" s="211"/>
      <c r="W24" s="68">
        <f>L24+H24+P24</f>
        <v>4.005312500000218</v>
      </c>
      <c r="X24" s="69"/>
      <c r="Y24" s="132"/>
      <c r="Z24" s="212"/>
      <c r="AA24" s="213"/>
      <c r="AB24" s="126"/>
      <c r="AC24" s="192">
        <f>IF('Barmouth-Caernarfon'!E27=0," ",'Barmouth-Caernarfon'!E27+1000+IF('Barmouth-Caernarfon'!O27=0,0,'Barmouth-Caernarfon'!O27-100+'Barmouth-Caernarfon'!N27+IF('Caernarfon-Whitehaven'!E26=0,0,'Caernarfon-Whitehaven'!E26-100+IF('Caernarfon-Whitehaven'!R26=0,0,'Caernarfon-Whitehaven'!R26-100+'Caernarfon-Whitehaven'!N26+IF('Whitehaven-Fort William'!E25=0,0,'Whitehaven-Fort William'!E25-100+'Caernarfon-Whitehaven'!X86+'Whitehaven-Fort William'!N25+'Caernarfon-Whitehaven'!X26+IF('Whitehaven-Fort William'!O25=0,0,'Whitehaven-Fort William'!O25-100))))))</f>
        <v>503.92291666668905</v>
      </c>
      <c r="AD24" s="5">
        <f>IF(AC24=" "," ",RANK(AC24,AC$10:AC$78,1))</f>
        <v>2</v>
      </c>
      <c r="AE24" s="75">
        <f>IF('Barmouth-Caernarfon'!H27=0," ",'Barmouth-Caernarfon'!H27+1000+IF('Barmouth-Caernarfon'!O27=0,0,'Barmouth-Caernarfon'!O27-100+IF('Caernarfon-Whitehaven'!H26=0,0,'Caernarfon-Whitehaven'!H26-100+IF('Caernarfon-Whitehaven'!R26=0,0,'Caernarfon-Whitehaven'!R26-100+IF('Whitehaven-Fort William'!H25=0,0,'Whitehaven-Fort William'!H25-100+IF('Whitehaven-Fort William'!O25=0,0,'Whitehaven-Fort William'!O25-100))))))+P24</f>
        <v>504.0053125000002</v>
      </c>
      <c r="AF24" s="5">
        <f>IF(AE24=" "," ",RANK(AE24,AE$10:AE$78,1))</f>
        <v>1</v>
      </c>
      <c r="AG24" s="192">
        <f>G24</f>
        <v>803.1569444444467</v>
      </c>
      <c r="AH24" s="5">
        <f>IF(AG24=" "," ",RANK(AG24,AG$10:AG$78,1))</f>
        <v>2</v>
      </c>
      <c r="AI24" s="6">
        <f>K24</f>
        <v>803.2358680555578</v>
      </c>
      <c r="AJ24" s="5">
        <f>IF(AI24=" "," ",RANK(AI24,AI$10:AI$78,1))</f>
        <v>1</v>
      </c>
      <c r="AK24" s="6">
        <f>O24</f>
        <v>800.7423611111795</v>
      </c>
      <c r="AL24" s="5">
        <f>IF(AK24=" "," ",RANK(AK24,AK$10:AK$78,1))</f>
        <v>5</v>
      </c>
    </row>
    <row r="25" spans="1:33" ht="24" customHeight="1">
      <c r="A25" s="3"/>
      <c r="B25" s="118">
        <f>IF('Whitehaven-Fort William'!B26=0," ",IF('Whitehaven-Fort William'!B26=" "," ",'Whitehaven-Fort William'!B26))</f>
        <v>0</v>
      </c>
      <c r="C25" s="119">
        <f>'Barmouth-Caernarfon'!C28</f>
        <v>0.982</v>
      </c>
      <c r="D25" s="53">
        <f>INT(D26)</f>
        <v>4</v>
      </c>
      <c r="E25" s="53">
        <f>INT((D26-D25)*24)</f>
        <v>4</v>
      </c>
      <c r="F25" s="54">
        <f>(((D26-D25)*24)-INT((D26-D25)*24))*60</f>
        <v>40.9999999939464</v>
      </c>
      <c r="G25" s="198">
        <f>AH26</f>
        <v>11</v>
      </c>
      <c r="H25" s="55">
        <f>INT(H26)</f>
        <v>4</v>
      </c>
      <c r="I25" s="55">
        <f>INT((H26-H25)*24)</f>
        <v>2</v>
      </c>
      <c r="J25" s="56">
        <f>(((H26-H25)*24)-INT((H26-H25)*24))*60</f>
        <v>52.26199999405594</v>
      </c>
      <c r="K25" s="199">
        <f>AJ26</f>
        <v>10</v>
      </c>
      <c r="L25" s="60">
        <f>INT(L26)</f>
        <v>0</v>
      </c>
      <c r="M25" s="60">
        <f>INT((L26-L25)*24)</f>
        <v>19</v>
      </c>
      <c r="N25" s="61">
        <f>(((L26-L25)*24)-INT((L26-L25)*24))*60</f>
        <v>42.00000010019096</v>
      </c>
      <c r="O25" s="200">
        <f>AL26</f>
        <v>9</v>
      </c>
      <c r="P25" s="121">
        <f>INT(P26)</f>
        <v>0</v>
      </c>
      <c r="Q25" s="121">
        <f>INT((P26-P25)*24)</f>
        <v>4</v>
      </c>
      <c r="R25" s="122">
        <f>(((P26-P25)*24)-INT((P26-P25)*24))*60</f>
        <v>35.99999990609547</v>
      </c>
      <c r="S25" s="201">
        <f>INT(S26)</f>
        <v>5</v>
      </c>
      <c r="T25" s="202">
        <f>INT((S26-S25)*24)</f>
        <v>4</v>
      </c>
      <c r="U25" s="203">
        <f>(((S26-S25)*24)-INT((S26-S25)*24))*60</f>
        <v>59.00000000023283</v>
      </c>
      <c r="V25" s="204">
        <f>IF('Barmouth-Caernarfon'!K28=0," ",AD26)</f>
        <v>12</v>
      </c>
      <c r="W25" s="205">
        <f>INT(W26)</f>
        <v>5</v>
      </c>
      <c r="X25" s="205">
        <f>INT((W26-W25)*24)</f>
        <v>3</v>
      </c>
      <c r="Y25" s="206">
        <f>(((W26-W25)*24)-INT((W26-W25)*24))*60</f>
        <v>10.262000000342368</v>
      </c>
      <c r="Z25" s="207">
        <f>AF26</f>
        <v>12</v>
      </c>
      <c r="AA25" s="126"/>
      <c r="AB25" s="126"/>
      <c r="AC25" s="192"/>
      <c r="AD25" s="5"/>
      <c r="AE25" s="5"/>
      <c r="AF25" s="192"/>
      <c r="AG25" s="192"/>
    </row>
    <row r="26" spans="1:38" ht="14.25" customHeight="1">
      <c r="A26" s="3"/>
      <c r="B26" s="129"/>
      <c r="C26" s="69"/>
      <c r="D26" s="209">
        <f>'Barmouth-Caernarfon'!E29+'Caernarfon-Whitehaven'!E28+'Whitehaven-Fort William'!E27</f>
        <v>4.195138888884685</v>
      </c>
      <c r="E26" s="69"/>
      <c r="F26" s="69"/>
      <c r="G26" s="133">
        <f>IF('Barmouth-Caernarfon'!E29=0," ",'Barmouth-Caernarfon'!E29+1000+IF('Caernarfon-Whitehaven'!E28=0,0,'Caernarfon-Whitehaven'!E28-100+IF('Whitehaven-Fort William'!E27=0,0,'Whitehaven-Fort William'!E27-100)))</f>
        <v>804.1951388888847</v>
      </c>
      <c r="H26" s="69">
        <f>'Barmouth-Caernarfon'!H29+'Caernarfon-Whitehaven'!H28+'Whitehaven-Fort William'!H27</f>
        <v>4.119626388884761</v>
      </c>
      <c r="I26" s="69"/>
      <c r="J26" s="69"/>
      <c r="K26" s="133">
        <f>IF('Barmouth-Caernarfon'!H29=0," ",'Barmouth-Caernarfon'!H29+1000+IF('Caernarfon-Whitehaven'!H28=0,0,'Caernarfon-Whitehaven'!H28-100+IF('Whitehaven-Fort William'!H27=0,0,'Whitehaven-Fort William'!H27-100)))</f>
        <v>804.1196263888849</v>
      </c>
      <c r="L26" s="68">
        <f>'Barmouth-Caernarfon'!O29+'Caernarfon-Whitehaven'!R28+'Whitehaven-Fort William'!O27</f>
        <v>0.8208333334029104</v>
      </c>
      <c r="M26" s="69"/>
      <c r="N26" s="69"/>
      <c r="O26" s="133">
        <f>IF('Barmouth-Caernarfon'!O29=0," ",'Barmouth-Caernarfon'!O29+1000+IF('Caernarfon-Whitehaven'!R28=0,0,'Caernarfon-Whitehaven'!R28-100+IF('Whitehaven-Fort William'!O27=0,0,'Whitehaven-Fort William'!O27-100)))</f>
        <v>800.8208333334029</v>
      </c>
      <c r="P26" s="68">
        <f>'Whitehaven-Fort William'!N26+'Caernarfon-Whitehaven'!X28+'Caernarfon-Whitehaven'!N28+'Barmouth-Caernarfon'!N28+'Caernarfon-Whitehaven'!U28</f>
        <v>0.1916666666014552</v>
      </c>
      <c r="Q26" s="69"/>
      <c r="R26" s="69"/>
      <c r="S26" s="210">
        <f>P26+L26+D26</f>
        <v>5.207638888889051</v>
      </c>
      <c r="T26" s="69"/>
      <c r="U26" s="69"/>
      <c r="V26" s="211"/>
      <c r="W26" s="68">
        <f>L26+H26+P26</f>
        <v>5.132126388889127</v>
      </c>
      <c r="X26" s="69"/>
      <c r="Y26" s="132"/>
      <c r="Z26" s="212"/>
      <c r="AA26" s="126"/>
      <c r="AB26" s="126"/>
      <c r="AC26" s="192">
        <f>IF('Barmouth-Caernarfon'!E29=0," ",'Barmouth-Caernarfon'!E29+1000+IF('Barmouth-Caernarfon'!O29=0,0,'Barmouth-Caernarfon'!O29-100+'Barmouth-Caernarfon'!N29+IF('Caernarfon-Whitehaven'!E28=0,0,'Caernarfon-Whitehaven'!E28-100+IF('Caernarfon-Whitehaven'!R28=0,0,'Caernarfon-Whitehaven'!R28-100+'Caernarfon-Whitehaven'!N28+IF('Whitehaven-Fort William'!E27=0,0,'Whitehaven-Fort William'!E27-100+'Caernarfon-Whitehaven'!X88+'Whitehaven-Fort William'!N27+'Caernarfon-Whitehaven'!X28+IF('Whitehaven-Fort William'!O27=0,0,'Whitehaven-Fort William'!O27-100))))))</f>
        <v>505.20416666668905</v>
      </c>
      <c r="AD26" s="5">
        <f>IF(AC26=" "," ",RANK(AC26,AC$10:AC$78,1))</f>
        <v>12</v>
      </c>
      <c r="AE26" s="75">
        <f>IF('Barmouth-Caernarfon'!H29=0," ",'Barmouth-Caernarfon'!H29+1000+IF('Barmouth-Caernarfon'!O29=0,0,'Barmouth-Caernarfon'!O29-100+IF('Caernarfon-Whitehaven'!H28=0,0,'Caernarfon-Whitehaven'!H28-100+IF('Caernarfon-Whitehaven'!R28=0,0,'Caernarfon-Whitehaven'!R28-100+IF('Whitehaven-Fort William'!H27=0,0,'Whitehaven-Fort William'!H27-100+IF('Whitehaven-Fort William'!O27=0,0,'Whitehaven-Fort William'!O27-100))))))+P26</f>
        <v>505.13212638888916</v>
      </c>
      <c r="AF26" s="5">
        <f>IF(AE26=" "," ",RANK(AE26,AE$10:AE$78,1))</f>
        <v>12</v>
      </c>
      <c r="AG26" s="192">
        <f>G26</f>
        <v>804.1951388888847</v>
      </c>
      <c r="AH26" s="5">
        <f>IF(AG26=" "," ",RANK(AG26,AG$10:AG$78,1))</f>
        <v>11</v>
      </c>
      <c r="AI26" s="6">
        <f>K26</f>
        <v>804.1196263888849</v>
      </c>
      <c r="AJ26" s="5">
        <f>IF(AI26=" "," ",RANK(AI26,AI$10:AI$78,1))</f>
        <v>10</v>
      </c>
      <c r="AK26" s="6">
        <f>O26</f>
        <v>800.8208333334029</v>
      </c>
      <c r="AL26" s="5">
        <f>IF(AK26=" "," ",RANK(AK26,AK$10:AK$78,1))</f>
        <v>9</v>
      </c>
    </row>
    <row r="27" spans="1:33" ht="24" customHeight="1">
      <c r="A27" s="3"/>
      <c r="B27" s="118">
        <f>IF('Whitehaven-Fort William'!B28=0," ",IF('Whitehaven-Fort William'!B28=" "," ",'Whitehaven-Fort William'!B28))</f>
        <v>0</v>
      </c>
      <c r="C27" s="119">
        <f>'Barmouth-Caernarfon'!C30</f>
        <v>1.055</v>
      </c>
      <c r="D27" s="53">
        <f>INT(D28)</f>
        <v>3</v>
      </c>
      <c r="E27" s="53">
        <f>INT((D28-D27)*24)</f>
        <v>7</v>
      </c>
      <c r="F27" s="54">
        <f>(((D28-D27)*24)-INT((D28-D27)*24))*60</f>
        <v>54.999999997671694</v>
      </c>
      <c r="G27" s="198">
        <f>AH28</f>
        <v>3</v>
      </c>
      <c r="H27" s="55">
        <f>INT(H28)</f>
        <v>3</v>
      </c>
      <c r="I27" s="55">
        <f>INT((H28-H27)*24)</f>
        <v>12</v>
      </c>
      <c r="J27" s="56">
        <f>(((H28-H27)*24)-INT((H28-H27)*24))*60</f>
        <v>18.724999997543534</v>
      </c>
      <c r="K27" s="199">
        <f>AJ28</f>
        <v>4</v>
      </c>
      <c r="L27" s="60">
        <f>INT(L28)</f>
        <v>0</v>
      </c>
      <c r="M27" s="60">
        <f>INT((L28-L27)*24)</f>
        <v>18</v>
      </c>
      <c r="N27" s="61">
        <f>(((L28-L27)*24)-INT((L28-L27)*24))*60</f>
        <v>24.000000097396992</v>
      </c>
      <c r="O27" s="200">
        <f>AL28</f>
        <v>7</v>
      </c>
      <c r="P27" s="121">
        <f>INT(P28)</f>
        <v>0</v>
      </c>
      <c r="Q27" s="121">
        <f>INT((P28-P27)*24)</f>
        <v>6</v>
      </c>
      <c r="R27" s="122">
        <f>(((P28-P27)*24)-INT((P28-P27)*24))*60</f>
        <v>17.999999903301447</v>
      </c>
      <c r="S27" s="201">
        <f>INT(S28)</f>
        <v>4</v>
      </c>
      <c r="T27" s="202">
        <f>INT((S28-S27)*24)</f>
        <v>8</v>
      </c>
      <c r="U27" s="203">
        <f>(((S28-S27)*24)-INT((S28-S27)*24))*60</f>
        <v>36.999999998370185</v>
      </c>
      <c r="V27" s="204">
        <f>IF('Barmouth-Caernarfon'!K30=0," ",AD28)</f>
        <v>5</v>
      </c>
      <c r="W27" s="205">
        <f>INT(W28)</f>
        <v>4</v>
      </c>
      <c r="X27" s="205">
        <f>INT((W28-W27)*24)</f>
        <v>13</v>
      </c>
      <c r="Y27" s="206">
        <f>(((W28-W27)*24)-INT((W28-W27)*24))*60</f>
        <v>0.7249999982420263</v>
      </c>
      <c r="Z27" s="207">
        <f>AF28</f>
        <v>6</v>
      </c>
      <c r="AA27" s="126"/>
      <c r="AB27" s="126"/>
      <c r="AC27" s="192"/>
      <c r="AD27" s="5"/>
      <c r="AE27" s="5"/>
      <c r="AF27" s="192"/>
      <c r="AG27" s="192"/>
    </row>
    <row r="28" spans="1:38" ht="14.25" customHeight="1">
      <c r="A28" s="3"/>
      <c r="B28" s="129"/>
      <c r="C28" s="69"/>
      <c r="D28" s="209">
        <f>'Barmouth-Caernarfon'!E31+'Caernarfon-Whitehaven'!E30+'Whitehaven-Fort William'!E29</f>
        <v>3.3298611111094942</v>
      </c>
      <c r="E28" s="69"/>
      <c r="F28" s="69"/>
      <c r="G28" s="133">
        <f>IF('Barmouth-Caernarfon'!E31=0," ",'Barmouth-Caernarfon'!E31+1000+IF('Caernarfon-Whitehaven'!E30=0,0,'Caernarfon-Whitehaven'!E30-100+IF('Whitehaven-Fort William'!E29=0,0,'Whitehaven-Fort William'!E29-100)))</f>
        <v>803.3298611111095</v>
      </c>
      <c r="H28" s="69">
        <f>'Barmouth-Caernarfon'!H31+'Caernarfon-Whitehaven'!H30+'Whitehaven-Fort William'!H29</f>
        <v>3.5130034722205163</v>
      </c>
      <c r="I28" s="69"/>
      <c r="J28" s="69"/>
      <c r="K28" s="133">
        <f>IF('Barmouth-Caernarfon'!H31=0," ",'Barmouth-Caernarfon'!H31+1000+IF('Caernarfon-Whitehaven'!H30=0,0,'Caernarfon-Whitehaven'!H30-100+IF('Whitehaven-Fort William'!H29=0,0,'Whitehaven-Fort William'!H29-100)))</f>
        <v>803.5130034722206</v>
      </c>
      <c r="L28" s="68">
        <f>'Barmouth-Caernarfon'!O31+'Caernarfon-Whitehaven'!R30+'Whitehaven-Fort William'!O29</f>
        <v>0.7666666667343035</v>
      </c>
      <c r="M28" s="69"/>
      <c r="N28" s="69"/>
      <c r="O28" s="133">
        <f>IF('Barmouth-Caernarfon'!O31=0," ",'Barmouth-Caernarfon'!O31+1000+IF('Caernarfon-Whitehaven'!R30=0,0,'Caernarfon-Whitehaven'!R30-100+IF('Whitehaven-Fort William'!O29=0,0,'Whitehaven-Fort William'!O29-100)))</f>
        <v>800.7666666667343</v>
      </c>
      <c r="P28" s="68">
        <f>'Whitehaven-Fort William'!N28+'Caernarfon-Whitehaven'!X30+'Caernarfon-Whitehaven'!N30+'Barmouth-Caernarfon'!N30+'Caernarfon-Whitehaven'!U30</f>
        <v>0.2624999999328482</v>
      </c>
      <c r="Q28" s="69"/>
      <c r="R28" s="69"/>
      <c r="S28" s="210">
        <f>P28+L28+D28</f>
        <v>4.359027777776646</v>
      </c>
      <c r="T28" s="69"/>
      <c r="U28" s="69"/>
      <c r="V28" s="211"/>
      <c r="W28" s="68">
        <f>L28+H28+P28</f>
        <v>4.542170138887668</v>
      </c>
      <c r="X28" s="69"/>
      <c r="Y28" s="132"/>
      <c r="Z28" s="212"/>
      <c r="AA28" s="126"/>
      <c r="AB28" s="126"/>
      <c r="AC28" s="192">
        <f>IF('Barmouth-Caernarfon'!E31=0," ",'Barmouth-Caernarfon'!E31+1000+IF('Barmouth-Caernarfon'!O31=0,0,'Barmouth-Caernarfon'!O31-100+'Barmouth-Caernarfon'!N31+IF('Caernarfon-Whitehaven'!E30=0,0,'Caernarfon-Whitehaven'!E30-100+IF('Caernarfon-Whitehaven'!R30=0,0,'Caernarfon-Whitehaven'!R30-100+'Caernarfon-Whitehaven'!N30+IF('Whitehaven-Fort William'!E29=0,0,'Whitehaven-Fort William'!E29-100+'Caernarfon-Whitehaven'!X90+'Whitehaven-Fort William'!N29+'Caernarfon-Whitehaven'!X30+IF('Whitehaven-Fort William'!O29=0,0,'Whitehaven-Fort William'!O29-100))))))</f>
        <v>504.35555555557664</v>
      </c>
      <c r="AD28" s="5">
        <f>IF(AC28=" "," ",RANK(AC28,AC$10:AC$78,1))</f>
        <v>5</v>
      </c>
      <c r="AE28" s="75">
        <f>IF('Barmouth-Caernarfon'!H31=0," ",'Barmouth-Caernarfon'!H31+1000+IF('Barmouth-Caernarfon'!O31=0,0,'Barmouth-Caernarfon'!O31-100+IF('Caernarfon-Whitehaven'!H30=0,0,'Caernarfon-Whitehaven'!H30-100+IF('Caernarfon-Whitehaven'!R30=0,0,'Caernarfon-Whitehaven'!R30-100+IF('Whitehaven-Fort William'!H29=0,0,'Whitehaven-Fort William'!H29-100+IF('Whitehaven-Fort William'!O29=0,0,'Whitehaven-Fort William'!O29-100))))))+P28</f>
        <v>504.5421701388877</v>
      </c>
      <c r="AF28" s="5">
        <f>IF(AE28=" "," ",RANK(AE28,AE$10:AE$78,1))</f>
        <v>6</v>
      </c>
      <c r="AG28" s="192">
        <f>G28</f>
        <v>803.3298611111095</v>
      </c>
      <c r="AH28" s="5">
        <f>IF(AG28=" "," ",RANK(AG28,AG$10:AG$78,1))</f>
        <v>3</v>
      </c>
      <c r="AI28" s="6">
        <f>K28</f>
        <v>803.5130034722206</v>
      </c>
      <c r="AJ28" s="5">
        <f>IF(AI28=" "," ",RANK(AI28,AI$10:AI$78,1))</f>
        <v>4</v>
      </c>
      <c r="AK28" s="6">
        <f>O28</f>
        <v>800.7666666667343</v>
      </c>
      <c r="AL28" s="5">
        <f>IF(AK28=" "," ",RANK(AK28,AK$10:AK$78,1))</f>
        <v>7</v>
      </c>
    </row>
    <row r="29" spans="1:33" ht="24" customHeight="1">
      <c r="A29" s="3"/>
      <c r="B29" s="118">
        <f>IF('Whitehaven-Fort William'!B30=0," ",IF('Whitehaven-Fort William'!B30=" "," ",'Whitehaven-Fort William'!B30))</f>
        <v>0</v>
      </c>
      <c r="C29" s="119">
        <f>'Barmouth-Caernarfon'!C32</f>
        <v>0.933</v>
      </c>
      <c r="D29" s="53">
        <f>INT(D30)</f>
        <v>3</v>
      </c>
      <c r="E29" s="53">
        <f>INT((D30-D29)*24)</f>
        <v>18</v>
      </c>
      <c r="F29" s="54">
        <f>(((D30-D29)*24)-INT((D30-D29)*24))*60</f>
        <v>52.000000001862645</v>
      </c>
      <c r="G29" s="198">
        <f>AH30</f>
        <v>8</v>
      </c>
      <c r="H29" s="55">
        <f>INT(H30)</f>
        <v>3</v>
      </c>
      <c r="I29" s="55">
        <f>INT((H30-H29)*24)</f>
        <v>12</v>
      </c>
      <c r="J29" s="56">
        <f>(((H30-H29)*24)-INT((H30-H29)*24))*60</f>
        <v>46.71600000173754</v>
      </c>
      <c r="K29" s="199">
        <f>AJ30</f>
        <v>5</v>
      </c>
      <c r="L29" s="60">
        <f>INT(L30)</f>
        <v>1</v>
      </c>
      <c r="M29" s="60">
        <f>INT((L30-L29)*24)</f>
        <v>2</v>
      </c>
      <c r="N29" s="61">
        <f>(((L30-L29)*24)-INT((L30-L29)*24))*60</f>
        <v>14.000000089248132</v>
      </c>
      <c r="O29" s="200">
        <f>AL30</f>
        <v>13</v>
      </c>
      <c r="P29" s="121">
        <f>INT(P30)</f>
        <v>0</v>
      </c>
      <c r="Q29" s="121">
        <f>INT((P30-P29)*24)</f>
        <v>1</v>
      </c>
      <c r="R29" s="122">
        <f>(((P30-P29)*24)-INT((P30-P29)*24))*60</f>
        <v>2.9999999033015</v>
      </c>
      <c r="S29" s="201">
        <f>INT(S30)</f>
        <v>4</v>
      </c>
      <c r="T29" s="202">
        <f>INT((S30-S29)*24)</f>
        <v>22</v>
      </c>
      <c r="U29" s="203">
        <f>(((S30-S29)*24)-INT((S30-S29)*24))*60</f>
        <v>8.999999994412065</v>
      </c>
      <c r="V29" s="204">
        <f>IF('Barmouth-Caernarfon'!K32=0," ",AD30)</f>
        <v>10</v>
      </c>
      <c r="W29" s="205">
        <f>INT(W30)</f>
        <v>4</v>
      </c>
      <c r="X29" s="205">
        <f>INT((W30-W29)*24)</f>
        <v>16</v>
      </c>
      <c r="Y29" s="206">
        <f>(((W30-W29)*24)-INT((W30-W29)*24))*60</f>
        <v>3.7159999942882393</v>
      </c>
      <c r="Z29" s="207">
        <f>AF30</f>
        <v>8</v>
      </c>
      <c r="AA29" s="126"/>
      <c r="AB29" s="126"/>
      <c r="AC29" s="192"/>
      <c r="AD29" s="5"/>
      <c r="AE29" s="5"/>
      <c r="AF29" s="192"/>
      <c r="AG29" s="192"/>
    </row>
    <row r="30" spans="1:38" ht="14.25" customHeight="1">
      <c r="A30" s="3"/>
      <c r="B30" s="129"/>
      <c r="C30" s="69"/>
      <c r="D30" s="209">
        <f>'Barmouth-Caernarfon'!E33+'Caernarfon-Whitehaven'!E32+'Whitehaven-Fort William'!E31</f>
        <v>3.7861111111124046</v>
      </c>
      <c r="E30" s="69"/>
      <c r="F30" s="69"/>
      <c r="G30" s="133">
        <f>IF('Barmouth-Caernarfon'!E33=0," ",'Barmouth-Caernarfon'!E33+1000+IF('Caernarfon-Whitehaven'!E32=0,0,'Caernarfon-Whitehaven'!E32-100+IF('Whitehaven-Fort William'!E31=0,0,'Whitehaven-Fort William'!E31-100)))</f>
        <v>803.7861111111124</v>
      </c>
      <c r="H30" s="69">
        <f>'Barmouth-Caernarfon'!H33+'Caernarfon-Whitehaven'!H32+'Whitehaven-Fort William'!H31</f>
        <v>3.5324416666678733</v>
      </c>
      <c r="I30" s="69"/>
      <c r="J30" s="69"/>
      <c r="K30" s="133">
        <f>IF('Barmouth-Caernarfon'!H33=0," ",'Barmouth-Caernarfon'!H33+1000+IF('Caernarfon-Whitehaven'!H32=0,0,'Caernarfon-Whitehaven'!H32-100+IF('Whitehaven-Fort William'!H31=0,0,'Whitehaven-Fort William'!H31-100)))</f>
        <v>803.5324416666679</v>
      </c>
      <c r="L30" s="68">
        <f>'Barmouth-Caernarfon'!O33+'Caernarfon-Whitehaven'!R32+'Whitehaven-Fort William'!O31</f>
        <v>1.0930555556175334</v>
      </c>
      <c r="M30" s="69"/>
      <c r="N30" s="69"/>
      <c r="O30" s="133">
        <f>IF('Barmouth-Caernarfon'!O33=0," ",'Barmouth-Caernarfon'!O33+1000+IF('Caernarfon-Whitehaven'!R32=0,0,'Caernarfon-Whitehaven'!R32-100+IF('Whitehaven-Fort William'!O31=0,0,'Whitehaven-Fort William'!O31-100)))</f>
        <v>801.0930555556175</v>
      </c>
      <c r="P30" s="68">
        <f>'Whitehaven-Fort William'!N30+'Caernarfon-Whitehaven'!X32+'Caernarfon-Whitehaven'!N32+'Barmouth-Caernarfon'!N32+'Caernarfon-Whitehaven'!U32</f>
        <v>0.04374999993284827</v>
      </c>
      <c r="Q30" s="69"/>
      <c r="R30" s="69"/>
      <c r="S30" s="210">
        <f>P30+L30+D30</f>
        <v>4.922916666662786</v>
      </c>
      <c r="T30" s="69"/>
      <c r="U30" s="69"/>
      <c r="V30" s="211"/>
      <c r="W30" s="68">
        <f>L30+H30+P30</f>
        <v>4.669247222218256</v>
      </c>
      <c r="X30" s="69"/>
      <c r="Y30" s="132"/>
      <c r="Z30" s="212"/>
      <c r="AA30" s="126"/>
      <c r="AB30" s="126"/>
      <c r="AC30" s="192">
        <f>IF('Barmouth-Caernarfon'!E33=0," ",'Barmouth-Caernarfon'!E33+1000+IF('Barmouth-Caernarfon'!O33=0,0,'Barmouth-Caernarfon'!O33-100+'Barmouth-Caernarfon'!N33+IF('Caernarfon-Whitehaven'!E32=0,0,'Caernarfon-Whitehaven'!E32-100+IF('Caernarfon-Whitehaven'!R32=0,0,'Caernarfon-Whitehaven'!R32-100+'Caernarfon-Whitehaven'!N32+IF('Whitehaven-Fort William'!E31=0,0,'Whitehaven-Fort William'!E31-100+'Caernarfon-Whitehaven'!X92+'Whitehaven-Fort William'!N31+'Caernarfon-Whitehaven'!X32+IF('Whitehaven-Fort William'!O31=0,0,'Whitehaven-Fort William'!O31-100))))))</f>
        <v>504.9194444444628</v>
      </c>
      <c r="AD30" s="5">
        <f>IF(AC30=" "," ",RANK(AC30,AC$10:AC$78,1))</f>
        <v>10</v>
      </c>
      <c r="AE30" s="75">
        <f>IF('Barmouth-Caernarfon'!H33=0," ",'Barmouth-Caernarfon'!H33+1000+IF('Barmouth-Caernarfon'!O33=0,0,'Barmouth-Caernarfon'!O33-100+IF('Caernarfon-Whitehaven'!H32=0,0,'Caernarfon-Whitehaven'!H32-100+IF('Caernarfon-Whitehaven'!R32=0,0,'Caernarfon-Whitehaven'!R32-100+IF('Whitehaven-Fort William'!H31=0,0,'Whitehaven-Fort William'!H31-100+IF('Whitehaven-Fort William'!O31=0,0,'Whitehaven-Fort William'!O31-100))))))+P30</f>
        <v>504.6692472222183</v>
      </c>
      <c r="AF30" s="5">
        <f>IF(AE30=" "," ",RANK(AE30,AE$10:AE$78,1))</f>
        <v>8</v>
      </c>
      <c r="AG30" s="192">
        <f>G30</f>
        <v>803.7861111111124</v>
      </c>
      <c r="AH30" s="5">
        <f>IF(AG30=" "," ",RANK(AG30,AG$10:AG$78,1))</f>
        <v>8</v>
      </c>
      <c r="AI30" s="6">
        <f>K30</f>
        <v>803.5324416666679</v>
      </c>
      <c r="AJ30" s="5">
        <f>IF(AI30=" "," ",RANK(AI30,AI$10:AI$78,1))</f>
        <v>5</v>
      </c>
      <c r="AK30" s="6">
        <f>O30</f>
        <v>801.0930555556175</v>
      </c>
      <c r="AL30" s="5">
        <f>IF(AK30=" "," ",RANK(AK30,AK$10:AK$78,1))</f>
        <v>13</v>
      </c>
    </row>
    <row r="31" spans="1:33" ht="24" customHeight="1">
      <c r="A31" s="3"/>
      <c r="B31" s="118">
        <f>IF('Whitehaven-Fort William'!B32=0," ",IF('Whitehaven-Fort William'!B32=" "," ",'Whitehaven-Fort William'!B32))</f>
        <v>0</v>
      </c>
      <c r="C31" s="119">
        <f>'Barmouth-Caernarfon'!C34</f>
        <v>1.047</v>
      </c>
      <c r="D31" s="53">
        <f>INT(D32)</f>
        <v>3</v>
      </c>
      <c r="E31" s="53">
        <f>INT((D32-D31)*24)</f>
        <v>9</v>
      </c>
      <c r="F31" s="54">
        <f>(((D32-D31)*24)-INT((D32-D31)*24))*60</f>
        <v>1.000000003259629</v>
      </c>
      <c r="G31" s="198">
        <f>AH32</f>
        <v>4</v>
      </c>
      <c r="H31" s="55">
        <f>INT(H32)</f>
        <v>3</v>
      </c>
      <c r="I31" s="55">
        <f>INT((H32-H31)*24)</f>
        <v>12</v>
      </c>
      <c r="J31" s="56">
        <f>(((H32-H31)*24)-INT((H32-H31)*24))*60</f>
        <v>49.46700000341224</v>
      </c>
      <c r="K31" s="199">
        <f>AJ32</f>
        <v>6</v>
      </c>
      <c r="L31" s="60">
        <f>INT(L32)</f>
        <v>0</v>
      </c>
      <c r="M31" s="60">
        <f>INT((L32-L31)*24)</f>
        <v>21</v>
      </c>
      <c r="N31" s="61">
        <f>(((L32-L31)*24)-INT((L32-L31)*24))*60</f>
        <v>58.00000009297321</v>
      </c>
      <c r="O31" s="200">
        <f>AL32</f>
        <v>11</v>
      </c>
      <c r="P31" s="121">
        <f>INT(P32)</f>
        <v>0</v>
      </c>
      <c r="Q31" s="121">
        <f>INT((P32-P31)*24)</f>
        <v>1</v>
      </c>
      <c r="R31" s="122">
        <f>(((P32-P31)*24)-INT((P32-P31)*24))*60</f>
        <v>13.999999897247903</v>
      </c>
      <c r="S31" s="201">
        <f>INT(S32)</f>
        <v>4</v>
      </c>
      <c r="T31" s="202">
        <f>INT((S32-S31)*24)</f>
        <v>8</v>
      </c>
      <c r="U31" s="203">
        <f>(((S32-S31)*24)-INT((S32-S31)*24))*60</f>
        <v>12.999999993480742</v>
      </c>
      <c r="V31" s="204">
        <f>IF('Barmouth-Caernarfon'!K34=0," ",AD32)</f>
        <v>4</v>
      </c>
      <c r="W31" s="205">
        <f>INT(W32)</f>
        <v>4</v>
      </c>
      <c r="X31" s="205">
        <f>INT((W32-W31)*24)</f>
        <v>12</v>
      </c>
      <c r="Y31" s="206">
        <f>(((W32-W31)*24)-INT((W32-W31)*24))*60</f>
        <v>1.466999993633351</v>
      </c>
      <c r="Z31" s="207">
        <f>AF32</f>
        <v>5</v>
      </c>
      <c r="AA31" s="213"/>
      <c r="AB31" s="126"/>
      <c r="AC31" s="192"/>
      <c r="AD31" s="5"/>
      <c r="AE31" s="5"/>
      <c r="AF31" s="192"/>
      <c r="AG31" s="192"/>
    </row>
    <row r="32" spans="1:38" ht="14.25" customHeight="1">
      <c r="A32" s="3"/>
      <c r="B32" s="129"/>
      <c r="C32" s="69"/>
      <c r="D32" s="209">
        <f>'Barmouth-Caernarfon'!E35+'Caernarfon-Whitehaven'!E34+'Whitehaven-Fort William'!E33</f>
        <v>3.375694444446708</v>
      </c>
      <c r="E32" s="69"/>
      <c r="F32" s="69"/>
      <c r="G32" s="133">
        <f>IF('Barmouth-Caernarfon'!E35=0," ",'Barmouth-Caernarfon'!E35+1000+IF('Caernarfon-Whitehaven'!E34=0,0,'Caernarfon-Whitehaven'!E34-100+IF('Whitehaven-Fort William'!E33=0,0,'Whitehaven-Fort William'!E33-100)))</f>
        <v>803.3756944444467</v>
      </c>
      <c r="H32" s="69">
        <f>'Barmouth-Caernarfon'!H35+'Caernarfon-Whitehaven'!H34+'Whitehaven-Fort William'!H33</f>
        <v>3.534352083335703</v>
      </c>
      <c r="I32" s="69"/>
      <c r="J32" s="69"/>
      <c r="K32" s="133">
        <f>IF('Barmouth-Caernarfon'!H35=0," ",'Barmouth-Caernarfon'!H35+1000+IF('Caernarfon-Whitehaven'!H34=0,0,'Caernarfon-Whitehaven'!H34-100+IF('Whitehaven-Fort William'!H33=0,0,'Whitehaven-Fort William'!H33-100)))</f>
        <v>803.5343520833358</v>
      </c>
      <c r="L32" s="68">
        <f>'Barmouth-Caernarfon'!O35+'Caernarfon-Whitehaven'!R34+'Whitehaven-Fort William'!O33</f>
        <v>0.9152777778423425</v>
      </c>
      <c r="M32" s="69"/>
      <c r="N32" s="69"/>
      <c r="O32" s="133">
        <f>IF('Barmouth-Caernarfon'!O35=0," ",'Barmouth-Caernarfon'!O35+1000+IF('Caernarfon-Whitehaven'!R34=0,0,'Caernarfon-Whitehaven'!R34-100+IF('Whitehaven-Fort William'!O33=0,0,'Whitehaven-Fort William'!O33-100)))</f>
        <v>800.9152777778423</v>
      </c>
      <c r="P32" s="68">
        <f>'Whitehaven-Fort William'!N32+'Caernarfon-Whitehaven'!X34+'Caernarfon-Whitehaven'!N34+'Barmouth-Caernarfon'!N34+'Caernarfon-Whitehaven'!U34</f>
        <v>0.05138888881753327</v>
      </c>
      <c r="Q32" s="69"/>
      <c r="R32" s="69"/>
      <c r="S32" s="210">
        <f>P32+L32+D32</f>
        <v>4.342361111106584</v>
      </c>
      <c r="T32" s="69"/>
      <c r="U32" s="69"/>
      <c r="V32" s="211"/>
      <c r="W32" s="68">
        <f>L32+H32+P32</f>
        <v>4.501018749995579</v>
      </c>
      <c r="X32" s="69"/>
      <c r="Y32" s="132"/>
      <c r="Z32" s="212"/>
      <c r="AA32" s="126"/>
      <c r="AB32" s="126"/>
      <c r="AC32" s="192">
        <f>IF('Barmouth-Caernarfon'!E35=0," ",'Barmouth-Caernarfon'!E35+1000+IF('Barmouth-Caernarfon'!O35=0,0,'Barmouth-Caernarfon'!O35-100+'Barmouth-Caernarfon'!N35+IF('Caernarfon-Whitehaven'!E34=0,0,'Caernarfon-Whitehaven'!E34-100+IF('Caernarfon-Whitehaven'!R34=0,0,'Caernarfon-Whitehaven'!R34-100+'Caernarfon-Whitehaven'!N34+IF('Whitehaven-Fort William'!E33=0,0,'Whitehaven-Fort William'!E33-100+'Caernarfon-Whitehaven'!X94+'Whitehaven-Fort William'!N33+'Caernarfon-Whitehaven'!X34+IF('Whitehaven-Fort William'!O33=0,0,'Whitehaven-Fort William'!O33-100))))))</f>
        <v>504.3388888889066</v>
      </c>
      <c r="AD32" s="5">
        <f>IF(AC32=" "," ",RANK(AC32,AC$10:AC$78,1))</f>
        <v>4</v>
      </c>
      <c r="AE32" s="75">
        <f>IF('Barmouth-Caernarfon'!H35=0," ",'Barmouth-Caernarfon'!H35+1000+IF('Barmouth-Caernarfon'!O35=0,0,'Barmouth-Caernarfon'!O35-100+IF('Caernarfon-Whitehaven'!H34=0,0,'Caernarfon-Whitehaven'!H34-100+IF('Caernarfon-Whitehaven'!R34=0,0,'Caernarfon-Whitehaven'!R34-100+IF('Whitehaven-Fort William'!H33=0,0,'Whitehaven-Fort William'!H33-100+IF('Whitehaven-Fort William'!O33=0,0,'Whitehaven-Fort William'!O33-100))))))+P32</f>
        <v>504.5010187499956</v>
      </c>
      <c r="AF32" s="5">
        <f>IF(AE32=" "," ",RANK(AE32,AE$10:AE$78,1))</f>
        <v>5</v>
      </c>
      <c r="AG32" s="192">
        <f>G32</f>
        <v>803.3756944444467</v>
      </c>
      <c r="AH32" s="5">
        <f>IF(AG32=" "," ",RANK(AG32,AG$10:AG$78,1))</f>
        <v>4</v>
      </c>
      <c r="AI32" s="6">
        <f>K32</f>
        <v>803.5343520833358</v>
      </c>
      <c r="AJ32" s="5">
        <f>IF(AI32=" "," ",RANK(AI32,AI$10:AI$78,1))</f>
        <v>6</v>
      </c>
      <c r="AK32" s="6">
        <f>O32</f>
        <v>800.9152777778423</v>
      </c>
      <c r="AL32" s="5">
        <f>IF(AK32=" "," ",RANK(AK32,AK$10:AK$78,1))</f>
        <v>11</v>
      </c>
    </row>
    <row r="33" spans="1:33" ht="24" customHeight="1">
      <c r="A33" s="3"/>
      <c r="B33" s="118">
        <f>IF('Whitehaven-Fort William'!B34=0," ",IF('Whitehaven-Fort William'!B34=" "," ",'Whitehaven-Fort William'!B34))</f>
        <v>0</v>
      </c>
      <c r="C33" s="119">
        <f>'Barmouth-Caernarfon'!C36</f>
        <v>1.095</v>
      </c>
      <c r="D33" s="53">
        <f>INT(D34)</f>
        <v>0</v>
      </c>
      <c r="E33" s="53">
        <f>INT((D34-D33)*24)</f>
        <v>15</v>
      </c>
      <c r="F33" s="54">
        <f>(((D34-D33)*24)-INT((D34-D33)*24))*60</f>
        <v>36.999999994877726</v>
      </c>
      <c r="G33" s="198">
        <f>AH34</f>
        <v>16</v>
      </c>
      <c r="H33" s="55">
        <f>INT(H34)</f>
        <v>0</v>
      </c>
      <c r="I33" s="55">
        <f>INT((H34-H33)*24)</f>
        <v>17</v>
      </c>
      <c r="J33" s="56">
        <f>(((H34-H33)*24)-INT((H34-H33)*24))*60</f>
        <v>6.01499999439099</v>
      </c>
      <c r="K33" s="199">
        <f>AJ34</f>
        <v>16</v>
      </c>
      <c r="L33" s="60">
        <f>INT(L34)</f>
        <v>0</v>
      </c>
      <c r="M33" s="60">
        <f>INT((L34-L33)*24)</f>
        <v>6</v>
      </c>
      <c r="N33" s="61">
        <f>(((L34-L33)*24)-INT((L34-L33)*24))*60</f>
        <v>38.00000003595814</v>
      </c>
      <c r="O33" s="200">
        <f>AL34</f>
        <v>16</v>
      </c>
      <c r="P33" s="121">
        <f>INT(P34)</f>
        <v>0</v>
      </c>
      <c r="Q33" s="121">
        <f>INT((P34-P33)*24)</f>
        <v>0</v>
      </c>
      <c r="R33" s="122">
        <f>(((P34-P33)*24)-INT((P34-P33)*24))*60</f>
        <v>4.999999968</v>
      </c>
      <c r="S33" s="201">
        <f>INT(S34)</f>
        <v>0</v>
      </c>
      <c r="T33" s="202">
        <f>INT((S34-S33)*24)</f>
        <v>22</v>
      </c>
      <c r="U33" s="203">
        <f>(((S34-S33)*24)-INT((S34-S33)*24))*60</f>
        <v>19.999999998835847</v>
      </c>
      <c r="V33" s="204">
        <f>IF('Barmouth-Caernarfon'!K36=0," ",AD34)</f>
        <v>16</v>
      </c>
      <c r="W33" s="205">
        <f>INT(W34)</f>
        <v>0</v>
      </c>
      <c r="X33" s="205">
        <f>INT((W34-W33)*24)</f>
        <v>23</v>
      </c>
      <c r="Y33" s="206">
        <f>(((W34-W33)*24)-INT((W34-W33)*24))*60</f>
        <v>49.01499999834911</v>
      </c>
      <c r="Z33" s="207">
        <f>AF34</f>
        <v>16</v>
      </c>
      <c r="AA33" s="126"/>
      <c r="AB33" s="126"/>
      <c r="AC33" s="192"/>
      <c r="AD33" s="5"/>
      <c r="AE33" s="5"/>
      <c r="AF33" s="192"/>
      <c r="AG33" s="192"/>
    </row>
    <row r="34" spans="1:38" ht="14.25" customHeight="1">
      <c r="A34" s="3"/>
      <c r="B34" s="129"/>
      <c r="C34" s="69"/>
      <c r="D34" s="209">
        <f>'Barmouth-Caernarfon'!E37+'Caernarfon-Whitehaven'!E36+'Whitehaven-Fort William'!E35</f>
        <v>0.6506944444408873</v>
      </c>
      <c r="E34" s="69"/>
      <c r="F34" s="69"/>
      <c r="G34" s="133">
        <f>IF('Barmouth-Caernarfon'!E37=0," ",'Barmouth-Caernarfon'!E37+1000+IF('Caernarfon-Whitehaven'!E36=0,0,'Caernarfon-Whitehaven'!E36-100+IF('Whitehaven-Fort William'!E35=0,0,'Whitehaven-Fort William'!E35-100)))</f>
        <v>1000.6506944444409</v>
      </c>
      <c r="H34" s="69">
        <f>'Barmouth-Caernarfon'!H37+'Caernarfon-Whitehaven'!H36+'Whitehaven-Fort William'!H35</f>
        <v>0.7125104166627716</v>
      </c>
      <c r="I34" s="69"/>
      <c r="J34" s="69"/>
      <c r="K34" s="133">
        <f>IF('Barmouth-Caernarfon'!H37=0," ",'Barmouth-Caernarfon'!H37+1000+IF('Caernarfon-Whitehaven'!H36=0,0,'Caernarfon-Whitehaven'!H36-100+IF('Whitehaven-Fort William'!H35=0,0,'Whitehaven-Fort William'!H35-100)))</f>
        <v>1000.7125104166628</v>
      </c>
      <c r="L34" s="68">
        <f>'Barmouth-Caernarfon'!O37+'Caernarfon-Whitehaven'!R36+'Whitehaven-Fort William'!O35</f>
        <v>0.2763888889138598</v>
      </c>
      <c r="M34" s="69"/>
      <c r="N34" s="69"/>
      <c r="O34" s="133">
        <f>IF('Barmouth-Caernarfon'!O37=0," ",'Barmouth-Caernarfon'!O37+1000+IF('Caernarfon-Whitehaven'!R36=0,0,'Caernarfon-Whitehaven'!R36-100+IF('Whitehaven-Fort William'!O35=0,0,'Whitehaven-Fort William'!O35-100)))</f>
        <v>1000.2763888889139</v>
      </c>
      <c r="P34" s="68">
        <f>'Whitehaven-Fort William'!N34+'Caernarfon-Whitehaven'!X36+'Caernarfon-Whitehaven'!N36+'Barmouth-Caernarfon'!N36+'Caernarfon-Whitehaven'!U36</f>
        <v>0.0034722222</v>
      </c>
      <c r="Q34" s="69"/>
      <c r="R34" s="69"/>
      <c r="S34" s="210">
        <f>P34+L34+D34</f>
        <v>0.9305555555547471</v>
      </c>
      <c r="T34" s="69"/>
      <c r="U34" s="69"/>
      <c r="V34" s="211"/>
      <c r="W34" s="68">
        <f>L34+H34+P34</f>
        <v>0.9923715277766314</v>
      </c>
      <c r="X34" s="69"/>
      <c r="Y34" s="132"/>
      <c r="Z34" s="212"/>
      <c r="AA34" s="126"/>
      <c r="AB34" s="126"/>
      <c r="AC34" s="192">
        <f>IF('Barmouth-Caernarfon'!E37=0," ",'Barmouth-Caernarfon'!E37+1000+IF('Barmouth-Caernarfon'!O37=0,0,'Barmouth-Caernarfon'!O37-100+'Barmouth-Caernarfon'!N37+IF('Caernarfon-Whitehaven'!E36=0,0,'Caernarfon-Whitehaven'!E36-100+IF('Caernarfon-Whitehaven'!R36=0,0,'Caernarfon-Whitehaven'!R36-100+'Caernarfon-Whitehaven'!N36+IF('Whitehaven-Fort William'!E35=0,0,'Whitehaven-Fort William'!E35-100+'Caernarfon-Whitehaven'!X96+'Whitehaven-Fort William'!N35+'Caernarfon-Whitehaven'!X36+IF('Whitehaven-Fort William'!O35=0,0,'Whitehaven-Fort William'!O35-100))))))</f>
        <v>900.9305555555547</v>
      </c>
      <c r="AD34" s="5">
        <f>IF(AC34=" "," ",RANK(AC34,AC$10:AC$78,1))</f>
        <v>16</v>
      </c>
      <c r="AE34" s="75">
        <f>IF('Barmouth-Caernarfon'!H37=0," ",'Barmouth-Caernarfon'!H37+1000+IF('Barmouth-Caernarfon'!O37=0,0,'Barmouth-Caernarfon'!O37-100+IF('Caernarfon-Whitehaven'!H36=0,0,'Caernarfon-Whitehaven'!H36-100+IF('Caernarfon-Whitehaven'!R36=0,0,'Caernarfon-Whitehaven'!R36-100+IF('Whitehaven-Fort William'!H35=0,0,'Whitehaven-Fort William'!H35-100+IF('Whitehaven-Fort William'!O35=0,0,'Whitehaven-Fort William'!O35-100))))))+P34</f>
        <v>900.9923715277766</v>
      </c>
      <c r="AF34" s="5">
        <f>IF(AE34=" "," ",RANK(AE34,AE$10:AE$78,1))</f>
        <v>16</v>
      </c>
      <c r="AG34" s="192">
        <f>G34</f>
        <v>1000.6506944444409</v>
      </c>
      <c r="AH34" s="5">
        <f>IF(AG34=" "," ",RANK(AG34,AG$10:AG$78,1))</f>
        <v>16</v>
      </c>
      <c r="AI34" s="6">
        <f>K34</f>
        <v>1000.7125104166628</v>
      </c>
      <c r="AJ34" s="5">
        <f>IF(AI34=" "," ",RANK(AI34,AI$10:AI$78,1))</f>
        <v>16</v>
      </c>
      <c r="AK34" s="6">
        <f>O34</f>
        <v>1000.2763888889139</v>
      </c>
      <c r="AL34" s="5">
        <f>IF(AK34=" "," ",RANK(AK34,AK$10:AK$78,1))</f>
        <v>16</v>
      </c>
    </row>
    <row r="35" spans="1:33" ht="24" customHeight="1">
      <c r="A35" s="3"/>
      <c r="B35" s="118">
        <f>IF('Whitehaven-Fort William'!B36=0," ",IF('Whitehaven-Fort William'!B36=" "," ",'Whitehaven-Fort William'!B36))</f>
        <v>0</v>
      </c>
      <c r="C35" s="119">
        <f>'Barmouth-Caernarfon'!C38</f>
        <v>1.048</v>
      </c>
      <c r="D35" s="53">
        <f>INT(D36)</f>
        <v>3</v>
      </c>
      <c r="E35" s="53">
        <f>INT((D36-D35)*24)</f>
        <v>22</v>
      </c>
      <c r="F35" s="54">
        <f>(((D36-D35)*24)-INT((D36-D35)*24))*60</f>
        <v>33.99999999208376</v>
      </c>
      <c r="G35" s="198">
        <f>AH36</f>
        <v>9</v>
      </c>
      <c r="H35" s="55">
        <f>INT(H36)</f>
        <v>4</v>
      </c>
      <c r="I35" s="55">
        <f>INT((H36-H35)*24)</f>
        <v>3</v>
      </c>
      <c r="J35" s="56">
        <f>(((H36-H35)*24)-INT((H36-H35)*24))*60</f>
        <v>6.351999991703963</v>
      </c>
      <c r="K35" s="199">
        <f>AJ36</f>
        <v>11</v>
      </c>
      <c r="L35" s="60">
        <f>INT(L36)</f>
        <v>0</v>
      </c>
      <c r="M35" s="60">
        <f>INT((L36-L35)*24)</f>
        <v>17</v>
      </c>
      <c r="N35" s="61">
        <f>(((L36-L35)*24)-INT((L36-L35)*24))*60</f>
        <v>37.00000011183249</v>
      </c>
      <c r="O35" s="200">
        <f>AL36</f>
        <v>4</v>
      </c>
      <c r="P35" s="121">
        <f>INT(P36)</f>
        <v>0</v>
      </c>
      <c r="Q35" s="121">
        <f>INT((P36-P35)*24)</f>
        <v>1</v>
      </c>
      <c r="R35" s="122">
        <f>(((P36-P35)*24)-INT((P36-P35)*24))*60</f>
        <v>21.9999998918928</v>
      </c>
      <c r="S35" s="201">
        <f>INT(S36)</f>
        <v>4</v>
      </c>
      <c r="T35" s="202">
        <f>INT((S36-S35)*24)</f>
        <v>17</v>
      </c>
      <c r="U35" s="203">
        <f>(((S36-S35)*24)-INT((S36-S35)*24))*60</f>
        <v>32.99999999580905</v>
      </c>
      <c r="V35" s="204">
        <f>IF('Barmouth-Caernarfon'!K38=0," ",AD36)</f>
        <v>8</v>
      </c>
      <c r="W35" s="205">
        <f>INT(W36)</f>
        <v>4</v>
      </c>
      <c r="X35" s="205">
        <f>INT((W36-W35)*24)</f>
        <v>22</v>
      </c>
      <c r="Y35" s="206">
        <f>(((W36-W35)*24)-INT((W36-W35)*24))*60</f>
        <v>5.351999995429253</v>
      </c>
      <c r="Z35" s="207">
        <f>AF36</f>
        <v>11</v>
      </c>
      <c r="AA35" s="126"/>
      <c r="AB35" s="126"/>
      <c r="AC35" s="192"/>
      <c r="AD35" s="5"/>
      <c r="AE35" s="5"/>
      <c r="AF35" s="192"/>
      <c r="AG35" s="192"/>
    </row>
    <row r="36" spans="1:38" ht="14.25" customHeight="1">
      <c r="A36" s="3"/>
      <c r="B36" s="129"/>
      <c r="C36" s="69"/>
      <c r="D36" s="209">
        <f>'Barmouth-Caernarfon'!E39+'Caernarfon-Whitehaven'!E38+'Whitehaven-Fort William'!E37</f>
        <v>3.9402777777722804</v>
      </c>
      <c r="E36" s="69"/>
      <c r="F36" s="69"/>
      <c r="G36" s="133">
        <f>IF('Barmouth-Caernarfon'!E39=0," ",'Barmouth-Caernarfon'!E39+1000+IF('Caernarfon-Whitehaven'!E38=0,0,'Caernarfon-Whitehaven'!E38-100+IF('Whitehaven-Fort William'!E37=0,0,'Whitehaven-Fort William'!E37-100)))</f>
        <v>803.9402777777723</v>
      </c>
      <c r="H36" s="69">
        <f>'Barmouth-Caernarfon'!H39+'Caernarfon-Whitehaven'!H38+'Whitehaven-Fort William'!H37</f>
        <v>4.12941111110535</v>
      </c>
      <c r="I36" s="69"/>
      <c r="J36" s="69"/>
      <c r="K36" s="133">
        <f>IF('Barmouth-Caernarfon'!H39=0," ",'Barmouth-Caernarfon'!H39+1000+IF('Caernarfon-Whitehaven'!H38=0,0,'Caernarfon-Whitehaven'!H38-100+IF('Whitehaven-Fort William'!H37=0,0,'Whitehaven-Fort William'!H37-100)))</f>
        <v>804.1294111111054</v>
      </c>
      <c r="L36" s="68">
        <f>'Barmouth-Caernarfon'!O39+'Caernarfon-Whitehaven'!R38+'Whitehaven-Fort William'!O37</f>
        <v>0.7340277778554393</v>
      </c>
      <c r="M36" s="69"/>
      <c r="N36" s="69"/>
      <c r="O36" s="133">
        <f>IF('Barmouth-Caernarfon'!O39=0," ",'Barmouth-Caernarfon'!O39+1000+IF('Caernarfon-Whitehaven'!R38=0,0,'Caernarfon-Whitehaven'!R38-100+IF('Whitehaven-Fort William'!O37=0,0,'Whitehaven-Fort William'!O37-100)))</f>
        <v>800.7340277778554</v>
      </c>
      <c r="P36" s="68">
        <f>'Whitehaven-Fort William'!N36+'Caernarfon-Whitehaven'!X38+'Caernarfon-Whitehaven'!N38+'Barmouth-Caernarfon'!N38+'Caernarfon-Whitehaven'!U38</f>
        <v>0.056944444369370004</v>
      </c>
      <c r="Q36" s="69"/>
      <c r="R36" s="69"/>
      <c r="S36" s="210">
        <f>P36+L36+D36</f>
        <v>4.73124999999709</v>
      </c>
      <c r="T36" s="69"/>
      <c r="U36" s="69"/>
      <c r="V36" s="211"/>
      <c r="W36" s="68">
        <f>L36+H36+P36</f>
        <v>4.920383333330159</v>
      </c>
      <c r="X36" s="69"/>
      <c r="Y36" s="132"/>
      <c r="Z36" s="212"/>
      <c r="AA36" s="126"/>
      <c r="AB36" s="126"/>
      <c r="AC36" s="192">
        <f>IF('Barmouth-Caernarfon'!E39=0," ",'Barmouth-Caernarfon'!E39+1000+IF('Barmouth-Caernarfon'!O39=0,0,'Barmouth-Caernarfon'!O39-100+'Barmouth-Caernarfon'!N39+IF('Caernarfon-Whitehaven'!E38=0,0,'Caernarfon-Whitehaven'!E38-100+IF('Caernarfon-Whitehaven'!R38=0,0,'Caernarfon-Whitehaven'!R38-100+'Caernarfon-Whitehaven'!N38+IF('Whitehaven-Fort William'!E37=0,0,'Whitehaven-Fort William'!E37-100+'Caernarfon-Whitehaven'!X98+'Whitehaven-Fort William'!N37+'Caernarfon-Whitehaven'!X38+IF('Whitehaven-Fort William'!O37=0,0,'Whitehaven-Fort William'!O37-100))))))</f>
        <v>504.7277777777971</v>
      </c>
      <c r="AD36" s="5">
        <f>IF(AC36=" "," ",RANK(AC36,AC$10:AC$78,1))</f>
        <v>8</v>
      </c>
      <c r="AE36" s="75">
        <f>IF('Barmouth-Caernarfon'!H39=0," ",'Barmouth-Caernarfon'!H39+1000+IF('Barmouth-Caernarfon'!O39=0,0,'Barmouth-Caernarfon'!O39-100+IF('Caernarfon-Whitehaven'!H38=0,0,'Caernarfon-Whitehaven'!H38-100+IF('Caernarfon-Whitehaven'!R38=0,0,'Caernarfon-Whitehaven'!R38-100+IF('Whitehaven-Fort William'!H37=0,0,'Whitehaven-Fort William'!H37-100+IF('Whitehaven-Fort William'!O37=0,0,'Whitehaven-Fort William'!O37-100))))))+P36</f>
        <v>504.9203833333302</v>
      </c>
      <c r="AF36" s="5">
        <f>IF(AE36=" "," ",RANK(AE36,AE$10:AE$78,1))</f>
        <v>11</v>
      </c>
      <c r="AG36" s="192">
        <f>G36</f>
        <v>803.9402777777723</v>
      </c>
      <c r="AH36" s="5">
        <f>IF(AG36=" "," ",RANK(AG36,AG$10:AG$78,1))</f>
        <v>9</v>
      </c>
      <c r="AI36" s="6">
        <f>K36</f>
        <v>804.1294111111054</v>
      </c>
      <c r="AJ36" s="5">
        <f>IF(AI36=" "," ",RANK(AI36,AI$10:AI$78,1))</f>
        <v>11</v>
      </c>
      <c r="AK36" s="6">
        <f>O36</f>
        <v>800.7340277778554</v>
      </c>
      <c r="AL36" s="5">
        <f>IF(AK36=" "," ",RANK(AK36,AK$10:AK$78,1))</f>
        <v>4</v>
      </c>
    </row>
    <row r="37" spans="1:33" ht="24" customHeight="1">
      <c r="A37" s="3"/>
      <c r="B37" s="118">
        <f>IF('Whitehaven-Fort William'!B38=0," ",IF('Whitehaven-Fort William'!B38=" "," ",'Whitehaven-Fort William'!B38))</f>
        <v>0</v>
      </c>
      <c r="C37" s="119">
        <f>'Barmouth-Caernarfon'!C40</f>
        <v>0.992</v>
      </c>
      <c r="D37" s="53">
        <f>INT(D38)</f>
        <v>3</v>
      </c>
      <c r="E37" s="53">
        <f>INT((D38-D37)*24)</f>
        <v>12</v>
      </c>
      <c r="F37" s="54">
        <f>(((D38-D37)*24)-INT((D38-D37)*24))*60</f>
        <v>17.99999999580905</v>
      </c>
      <c r="G37" s="198">
        <f>AH38</f>
        <v>5</v>
      </c>
      <c r="H37" s="55">
        <f>INT(H38)</f>
        <v>3</v>
      </c>
      <c r="I37" s="55">
        <f>INT((H38-H37)*24)</f>
        <v>11</v>
      </c>
      <c r="J37" s="56">
        <f>(((H38-H37)*24)-INT((H38-H37)*24))*60</f>
        <v>37.53599999584324</v>
      </c>
      <c r="K37" s="199">
        <f>AJ38</f>
        <v>3</v>
      </c>
      <c r="L37" s="60">
        <f>INT(L38)</f>
        <v>0</v>
      </c>
      <c r="M37" s="60">
        <f>INT((L38-L37)*24)</f>
        <v>13</v>
      </c>
      <c r="N37" s="61">
        <f>(((L38-L37)*24)-INT((L38-L37)*24))*60</f>
        <v>47.00000009553435</v>
      </c>
      <c r="O37" s="200">
        <f>AL38</f>
        <v>1</v>
      </c>
      <c r="P37" s="121">
        <f>INT(P38)</f>
        <v>0</v>
      </c>
      <c r="Q37" s="121">
        <f>INT((P38-P37)*24)</f>
        <v>0</v>
      </c>
      <c r="R37" s="122">
        <f>(((P38-P37)*24)-INT((P38-P37)*24))*60</f>
        <v>41.99999990819095</v>
      </c>
      <c r="S37" s="201">
        <f>INT(S38)</f>
        <v>4</v>
      </c>
      <c r="T37" s="202">
        <f>INT((S38-S37)*24)</f>
        <v>2</v>
      </c>
      <c r="U37" s="203">
        <f>(((S38-S37)*24)-INT((S38-S37)*24))*60</f>
        <v>46.99999999953434</v>
      </c>
      <c r="V37" s="204">
        <f>IF('Barmouth-Caernarfon'!K40=0," ",AD38)</f>
        <v>3</v>
      </c>
      <c r="W37" s="205">
        <f>INT(W38)</f>
        <v>4</v>
      </c>
      <c r="X37" s="205">
        <f>INT((W38-W37)*24)</f>
        <v>2</v>
      </c>
      <c r="Y37" s="206">
        <f>(((W38-W37)*24)-INT((W38-W37)*24))*60</f>
        <v>6.535999999568531</v>
      </c>
      <c r="Z37" s="207">
        <f>AF38</f>
        <v>3</v>
      </c>
      <c r="AA37" s="126"/>
      <c r="AB37" s="126"/>
      <c r="AC37" s="192"/>
      <c r="AD37" s="5"/>
      <c r="AE37" s="5"/>
      <c r="AF37" s="192"/>
      <c r="AG37" s="192"/>
    </row>
    <row r="38" spans="1:38" ht="14.25" customHeight="1">
      <c r="A38" s="3"/>
      <c r="B38" s="129"/>
      <c r="C38" s="69"/>
      <c r="D38" s="209">
        <f>'Barmouth-Caernarfon'!E41+'Caernarfon-Whitehaven'!E40+'Whitehaven-Fort William'!E39</f>
        <v>3.5124999999970896</v>
      </c>
      <c r="E38" s="69"/>
      <c r="F38" s="69"/>
      <c r="G38" s="133">
        <f>IF('Barmouth-Caernarfon'!E41=0," ",'Barmouth-Caernarfon'!E41+1000+IF('Caernarfon-Whitehaven'!E40=0,0,'Caernarfon-Whitehaven'!E40-100+IF('Whitehaven-Fort William'!E39=0,0,'Whitehaven-Fort William'!E39-100)))</f>
        <v>803.5124999999971</v>
      </c>
      <c r="H38" s="69">
        <f>'Barmouth-Caernarfon'!H41+'Caernarfon-Whitehaven'!H40+'Whitehaven-Fort William'!H39</f>
        <v>3.4843999999971134</v>
      </c>
      <c r="I38" s="69"/>
      <c r="J38" s="69"/>
      <c r="K38" s="133">
        <f>IF('Barmouth-Caernarfon'!H41=0," ",'Barmouth-Caernarfon'!H41+1000+IF('Caernarfon-Whitehaven'!H40=0,0,'Caernarfon-Whitehaven'!H40-100+IF('Whitehaven-Fort William'!H39=0,0,'Whitehaven-Fort William'!H39-100)))</f>
        <v>803.4843999999971</v>
      </c>
      <c r="L38" s="68">
        <f>'Barmouth-Caernarfon'!O41+'Caernarfon-Whitehaven'!R40+'Whitehaven-Fort William'!O39</f>
        <v>0.5743055556218989</v>
      </c>
      <c r="M38" s="69"/>
      <c r="N38" s="69"/>
      <c r="O38" s="133">
        <f>IF('Barmouth-Caernarfon'!O41=0," ",'Barmouth-Caernarfon'!O41+1000+IF('Caernarfon-Whitehaven'!R40=0,0,'Caernarfon-Whitehaven'!R40-100+IF('Whitehaven-Fort William'!O39=0,0,'Whitehaven-Fort William'!O39-100)))</f>
        <v>800.5743055556219</v>
      </c>
      <c r="P38" s="68">
        <f>'Whitehaven-Fort William'!N38+'Caernarfon-Whitehaven'!X40+'Caernarfon-Whitehaven'!N40+'Barmouth-Caernarfon'!N40+'Caernarfon-Whitehaven'!U40</f>
        <v>0.029166666602910382</v>
      </c>
      <c r="Q38" s="69"/>
      <c r="R38" s="69"/>
      <c r="S38" s="210">
        <f>P38+L38+D38</f>
        <v>4.115972222221899</v>
      </c>
      <c r="T38" s="69"/>
      <c r="U38" s="69"/>
      <c r="V38" s="211"/>
      <c r="W38" s="68">
        <f>L38+H38+P38</f>
        <v>4.087872222221923</v>
      </c>
      <c r="X38" s="69"/>
      <c r="Y38" s="132"/>
      <c r="Z38" s="212"/>
      <c r="AA38" s="126"/>
      <c r="AB38" s="126"/>
      <c r="AC38" s="192">
        <f>IF('Barmouth-Caernarfon'!E41=0," ",'Barmouth-Caernarfon'!E41+1000+IF('Barmouth-Caernarfon'!O41=0,0,'Barmouth-Caernarfon'!O41-100+'Barmouth-Caernarfon'!N41+IF('Caernarfon-Whitehaven'!E40=0,0,'Caernarfon-Whitehaven'!E40-100+IF('Caernarfon-Whitehaven'!R40=0,0,'Caernarfon-Whitehaven'!R40-100+'Caernarfon-Whitehaven'!N40+IF('Whitehaven-Fort William'!E39=0,0,'Whitehaven-Fort William'!E39-100+'Caernarfon-Whitehaven'!X100+'Whitehaven-Fort William'!N39+'Caernarfon-Whitehaven'!X40+IF('Whitehaven-Fort William'!O39=0,0,'Whitehaven-Fort William'!O39-100))))))</f>
        <v>504.1125000000219</v>
      </c>
      <c r="AD38" s="5">
        <f>IF(AC38=" "," ",RANK(AC38,AC$10:AC$78,1))</f>
        <v>3</v>
      </c>
      <c r="AE38" s="75">
        <f>IF('Barmouth-Caernarfon'!H41=0," ",'Barmouth-Caernarfon'!H41+1000+IF('Barmouth-Caernarfon'!O41=0,0,'Barmouth-Caernarfon'!O41-100+IF('Caernarfon-Whitehaven'!H40=0,0,'Caernarfon-Whitehaven'!H40-100+IF('Caernarfon-Whitehaven'!R40=0,0,'Caernarfon-Whitehaven'!R40-100+IF('Whitehaven-Fort William'!H39=0,0,'Whitehaven-Fort William'!H39-100+IF('Whitehaven-Fort William'!O39=0,0,'Whitehaven-Fort William'!O39-100))))))+P38</f>
        <v>504.0878722222219</v>
      </c>
      <c r="AF38" s="5">
        <f>IF(AE38=" "," ",RANK(AE38,AE$10:AE$78,1))</f>
        <v>3</v>
      </c>
      <c r="AG38" s="192">
        <f>G38</f>
        <v>803.5124999999971</v>
      </c>
      <c r="AH38" s="5">
        <f>IF(AG38=" "," ",RANK(AG38,AG$10:AG$78,1))</f>
        <v>5</v>
      </c>
      <c r="AI38" s="6">
        <f>K38</f>
        <v>803.4843999999971</v>
      </c>
      <c r="AJ38" s="5">
        <f>IF(AI38=" "," ",RANK(AI38,AI$10:AI$78,1))</f>
        <v>3</v>
      </c>
      <c r="AK38" s="6">
        <f>O38</f>
        <v>800.5743055556219</v>
      </c>
      <c r="AL38" s="5">
        <f>IF(AK38=" "," ",RANK(AK38,AK$10:AK$78,1))</f>
        <v>1</v>
      </c>
    </row>
    <row r="39" spans="1:33" ht="24" customHeight="1">
      <c r="A39" s="3"/>
      <c r="B39" s="118">
        <f>IF('Whitehaven-Fort William'!B40=0," ",IF('Whitehaven-Fort William'!B40=" "," ",'Whitehaven-Fort William'!B40))</f>
        <v>0</v>
      </c>
      <c r="C39" s="119">
        <f>'Barmouth-Caernarfon'!C42</f>
        <v>1.008</v>
      </c>
      <c r="D39" s="53">
        <f>INT(D40)</f>
        <v>3</v>
      </c>
      <c r="E39" s="53">
        <f>INT((D40-D39)*24)</f>
        <v>14</v>
      </c>
      <c r="F39" s="54">
        <f>(((D40-D39)*24)-INT((D40-D39)*24))*60</f>
        <v>40.999999990453944</v>
      </c>
      <c r="G39" s="198">
        <f>AH40</f>
        <v>6</v>
      </c>
      <c r="H39" s="55">
        <f>INT(H40)</f>
        <v>3</v>
      </c>
      <c r="I39" s="55">
        <f>INT((H40-H39)*24)</f>
        <v>15</v>
      </c>
      <c r="J39" s="56">
        <f>(((H40-H39)*24)-INT((H40-H39)*24))*60</f>
        <v>22.607999990378005</v>
      </c>
      <c r="K39" s="199">
        <f>AJ40</f>
        <v>8</v>
      </c>
      <c r="L39" s="60">
        <f>INT(L40)</f>
        <v>0</v>
      </c>
      <c r="M39" s="60">
        <f>INT((L40-L39)*24)</f>
        <v>18</v>
      </c>
      <c r="N39" s="61">
        <f>(((L40-L39)*24)-INT((L40-L39)*24))*60</f>
        <v>1.0000000957671773</v>
      </c>
      <c r="O39" s="200">
        <f>AL40</f>
        <v>6</v>
      </c>
      <c r="P39" s="121">
        <f>INT(P40)</f>
        <v>0</v>
      </c>
      <c r="Q39" s="121">
        <f>INT((P40-P39)*24)</f>
        <v>0</v>
      </c>
      <c r="R39" s="122">
        <f>(((P40-P39)*24)-INT((P40-P39)*24))*60</f>
        <v>50.999999906095475</v>
      </c>
      <c r="S39" s="201">
        <f>INT(S40)</f>
        <v>4</v>
      </c>
      <c r="T39" s="202">
        <f>INT((S40-S39)*24)</f>
        <v>9</v>
      </c>
      <c r="U39" s="203">
        <f>(((S40-S39)*24)-INT((S40-S39)*24))*60</f>
        <v>32.99999999231659</v>
      </c>
      <c r="V39" s="204">
        <f>IF('Barmouth-Caernarfon'!K42=0," ",AD40)</f>
        <v>6</v>
      </c>
      <c r="W39" s="205">
        <f>INT(W40)</f>
        <v>4</v>
      </c>
      <c r="X39" s="205">
        <f>INT((W40-W39)*24)</f>
        <v>10</v>
      </c>
      <c r="Y39" s="206">
        <f>(((W40-W39)*24)-INT((W40-W39)*24))*60</f>
        <v>14.60799999224065</v>
      </c>
      <c r="Z39" s="207">
        <f>AF40</f>
        <v>4</v>
      </c>
      <c r="AA39" s="126"/>
      <c r="AB39" s="126"/>
      <c r="AC39" s="192"/>
      <c r="AD39" s="5"/>
      <c r="AE39" s="5"/>
      <c r="AF39" s="192"/>
      <c r="AG39" s="192"/>
    </row>
    <row r="40" spans="1:38" ht="14.25" customHeight="1">
      <c r="A40" s="3"/>
      <c r="B40" s="129"/>
      <c r="C40" s="69"/>
      <c r="D40" s="209">
        <f>'Barmouth-Caernarfon'!E43+'Caernarfon-Whitehaven'!E42+'Whitehaven-Fort William'!E41</f>
        <v>3.6118055555489263</v>
      </c>
      <c r="E40" s="69"/>
      <c r="F40" s="69"/>
      <c r="G40" s="133">
        <f>IF('Barmouth-Caernarfon'!E43=0," ",'Barmouth-Caernarfon'!E43+1000+IF('Caernarfon-Whitehaven'!E42=0,0,'Caernarfon-Whitehaven'!E42-100+IF('Whitehaven-Fort William'!E41=0,0,'Whitehaven-Fort William'!E41-100)))</f>
        <v>803.6118055555489</v>
      </c>
      <c r="H40" s="69">
        <f>'Barmouth-Caernarfon'!H43+'Caernarfon-Whitehaven'!H42+'Whitehaven-Fort William'!H41</f>
        <v>3.640699999993318</v>
      </c>
      <c r="I40" s="69"/>
      <c r="J40" s="69"/>
      <c r="K40" s="133">
        <f>IF('Barmouth-Caernarfon'!H43=0," ",'Barmouth-Caernarfon'!H43+1000+IF('Caernarfon-Whitehaven'!H42=0,0,'Caernarfon-Whitehaven'!H42-100+IF('Whitehaven-Fort William'!H41=0,0,'Whitehaven-Fort William'!H41-100)))</f>
        <v>803.6406999999933</v>
      </c>
      <c r="L40" s="68">
        <f>'Barmouth-Caernarfon'!O43+'Caernarfon-Whitehaven'!R42+'Whitehaven-Fort William'!O41</f>
        <v>0.7506944445109495</v>
      </c>
      <c r="M40" s="69"/>
      <c r="N40" s="69"/>
      <c r="O40" s="133">
        <f>IF('Barmouth-Caernarfon'!O43=0," ",'Barmouth-Caernarfon'!O43+1000+IF('Caernarfon-Whitehaven'!R42=0,0,'Caernarfon-Whitehaven'!R42-100+IF('Whitehaven-Fort William'!O41=0,0,'Whitehaven-Fort William'!O41-100)))</f>
        <v>800.7506944445109</v>
      </c>
      <c r="P40" s="68">
        <f>'Whitehaven-Fort William'!N40+'Caernarfon-Whitehaven'!X42+'Caernarfon-Whitehaven'!N42+'Barmouth-Caernarfon'!N42+'Caernarfon-Whitehaven'!U42</f>
        <v>0.03541666660145519</v>
      </c>
      <c r="Q40" s="69"/>
      <c r="R40" s="69"/>
      <c r="S40" s="210">
        <f>P40+L40+D40</f>
        <v>4.397916666661331</v>
      </c>
      <c r="T40" s="69"/>
      <c r="U40" s="69"/>
      <c r="V40" s="211"/>
      <c r="W40" s="68">
        <f>L40+H40+P40</f>
        <v>4.426811111105723</v>
      </c>
      <c r="X40" s="69"/>
      <c r="Y40" s="132"/>
      <c r="Z40" s="212"/>
      <c r="AA40" s="126"/>
      <c r="AB40" s="126"/>
      <c r="AC40" s="192">
        <f>IF('Barmouth-Caernarfon'!E43=0," ",'Barmouth-Caernarfon'!E43+1000+IF('Barmouth-Caernarfon'!O43=0,0,'Barmouth-Caernarfon'!O43-100+'Barmouth-Caernarfon'!N43+IF('Caernarfon-Whitehaven'!E42=0,0,'Caernarfon-Whitehaven'!E42-100+IF('Caernarfon-Whitehaven'!R42=0,0,'Caernarfon-Whitehaven'!R42-100+'Caernarfon-Whitehaven'!N42+IF('Whitehaven-Fort William'!E41=0,0,'Whitehaven-Fort William'!E41-100+'Caernarfon-Whitehaven'!X102+'Whitehaven-Fort William'!N41+'Caernarfon-Whitehaven'!X42+IF('Whitehaven-Fort William'!O41=0,0,'Whitehaven-Fort William'!O41-100))))))</f>
        <v>504.3944444444613</v>
      </c>
      <c r="AD40" s="5">
        <f>IF(AC40=" "," ",RANK(AC40,AC$10:AC$78,1))</f>
        <v>6</v>
      </c>
      <c r="AE40" s="75">
        <f>IF('Barmouth-Caernarfon'!H43=0," ",'Barmouth-Caernarfon'!H43+1000+IF('Barmouth-Caernarfon'!O43=0,0,'Barmouth-Caernarfon'!O43-100+IF('Caernarfon-Whitehaven'!H42=0,0,'Caernarfon-Whitehaven'!H42-100+IF('Caernarfon-Whitehaven'!R42=0,0,'Caernarfon-Whitehaven'!R42-100+IF('Whitehaven-Fort William'!H41=0,0,'Whitehaven-Fort William'!H41-100+IF('Whitehaven-Fort William'!O41=0,0,'Whitehaven-Fort William'!O41-100))))))+P40</f>
        <v>504.4268111111057</v>
      </c>
      <c r="AF40" s="5">
        <f>IF(AE40=" "," ",RANK(AE40,AE$10:AE$78,1))</f>
        <v>4</v>
      </c>
      <c r="AG40" s="192">
        <f>G40</f>
        <v>803.6118055555489</v>
      </c>
      <c r="AH40" s="5">
        <f>IF(AG40=" "," ",RANK(AG40,AG$10:AG$78,1))</f>
        <v>6</v>
      </c>
      <c r="AI40" s="6">
        <f>K40</f>
        <v>803.6406999999933</v>
      </c>
      <c r="AJ40" s="5">
        <f>IF(AI40=" "," ",RANK(AI40,AI$10:AI$78,1))</f>
        <v>8</v>
      </c>
      <c r="AK40" s="6">
        <f>O40</f>
        <v>800.7506944445109</v>
      </c>
      <c r="AL40" s="5">
        <f>IF(AK40=" "," ",RANK(AK40,AK$10:AK$78,1))</f>
        <v>6</v>
      </c>
    </row>
    <row r="41" spans="1:33" ht="24" customHeight="1">
      <c r="A41" s="3"/>
      <c r="B41" s="118">
        <f>IF('Whitehaven-Fort William'!B42=0," ",IF('Whitehaven-Fort William'!B42=" "," ",'Whitehaven-Fort William'!B42))</f>
        <v>0</v>
      </c>
      <c r="C41" s="119">
        <f>'Barmouth-Caernarfon'!C44</f>
        <v>0</v>
      </c>
      <c r="D41" s="53">
        <f>INT(D42)</f>
        <v>0</v>
      </c>
      <c r="E41" s="53">
        <f>INT((D42-D41)*24)</f>
        <v>0</v>
      </c>
      <c r="F41" s="54">
        <f>(((D42-D41)*24)-INT((D42-D41)*24))*60</f>
        <v>0</v>
      </c>
      <c r="G41" s="198">
        <f>AH42</f>
        <v>0</v>
      </c>
      <c r="H41" s="55">
        <f>INT(H42)</f>
        <v>0</v>
      </c>
      <c r="I41" s="55">
        <f>INT((H42-H41)*24)</f>
        <v>0</v>
      </c>
      <c r="J41" s="56">
        <f>(((H42-H41)*24)-INT((H42-H41)*24))*60</f>
        <v>0</v>
      </c>
      <c r="K41" s="199">
        <f>AJ42</f>
        <v>0</v>
      </c>
      <c r="L41" s="60">
        <f>INT(L42)</f>
        <v>0</v>
      </c>
      <c r="M41" s="60">
        <f>INT((L42-L41)*24)</f>
        <v>0</v>
      </c>
      <c r="N41" s="61">
        <f>(((L42-L41)*24)-INT((L42-L41)*24))*60</f>
        <v>0</v>
      </c>
      <c r="O41" s="200">
        <f>AL42</f>
        <v>0</v>
      </c>
      <c r="P41" s="121">
        <f>INT(P42)</f>
        <v>0</v>
      </c>
      <c r="Q41" s="121">
        <f>INT((P42-P41)*24)</f>
        <v>0</v>
      </c>
      <c r="R41" s="122">
        <f>(((P42-P41)*24)-INT((P42-P41)*24))*60</f>
        <v>0</v>
      </c>
      <c r="S41" s="201">
        <f>INT(S42)</f>
        <v>0</v>
      </c>
      <c r="T41" s="202">
        <f>INT((S42-S41)*24)</f>
        <v>0</v>
      </c>
      <c r="U41" s="203">
        <f>(((S42-S41)*24)-INT((S42-S41)*24))*60</f>
        <v>0</v>
      </c>
      <c r="V41" s="204">
        <f>IF('Barmouth-Caernarfon'!K44=0," ",AD42)</f>
        <v>0</v>
      </c>
      <c r="W41" s="205">
        <f>INT(W42)</f>
        <v>0</v>
      </c>
      <c r="X41" s="205">
        <f>INT((W42-W41)*24)</f>
        <v>0</v>
      </c>
      <c r="Y41" s="206">
        <f>(((W42-W41)*24)-INT((W42-W41)*24))*60</f>
        <v>0</v>
      </c>
      <c r="Z41" s="207">
        <f>AF42</f>
        <v>0</v>
      </c>
      <c r="AA41" s="126"/>
      <c r="AB41" s="126"/>
      <c r="AC41" s="192"/>
      <c r="AD41" s="5"/>
      <c r="AE41" s="5"/>
      <c r="AF41" s="192"/>
      <c r="AG41" s="192"/>
    </row>
    <row r="42" spans="1:38" ht="14.25" customHeight="1">
      <c r="A42" s="3"/>
      <c r="B42" s="129"/>
      <c r="C42" s="69"/>
      <c r="D42" s="209">
        <f>'Barmouth-Caernarfon'!E45+'Caernarfon-Whitehaven'!E44+'Whitehaven-Fort William'!E43</f>
        <v>0</v>
      </c>
      <c r="E42" s="69"/>
      <c r="F42" s="69"/>
      <c r="G42" s="133">
        <f>IF('Barmouth-Caernarfon'!E45=0," ",'Barmouth-Caernarfon'!E45+1000+IF('Caernarfon-Whitehaven'!E44=0,0,'Caernarfon-Whitehaven'!E44-100+IF('Whitehaven-Fort William'!E43=0,0,'Whitehaven-Fort William'!E43-100)))</f>
        <v>0</v>
      </c>
      <c r="H42" s="69">
        <f>'Barmouth-Caernarfon'!H45+'Caernarfon-Whitehaven'!H44+'Whitehaven-Fort William'!H43</f>
        <v>0</v>
      </c>
      <c r="I42" s="69"/>
      <c r="J42" s="69"/>
      <c r="K42" s="133">
        <f>IF('Barmouth-Caernarfon'!H45=0," ",'Barmouth-Caernarfon'!H45+1000+IF('Caernarfon-Whitehaven'!H44=0,0,'Caernarfon-Whitehaven'!H44-100+IF('Whitehaven-Fort William'!H43=0,0,'Whitehaven-Fort William'!H43-100)))</f>
        <v>0</v>
      </c>
      <c r="L42" s="68">
        <f>'Barmouth-Caernarfon'!O45+'Caernarfon-Whitehaven'!R44+'Whitehaven-Fort William'!O43</f>
        <v>0</v>
      </c>
      <c r="M42" s="69"/>
      <c r="N42" s="69"/>
      <c r="O42" s="133">
        <f>IF('Barmouth-Caernarfon'!O45=0," ",'Barmouth-Caernarfon'!O45+1000+IF('Caernarfon-Whitehaven'!R44=0,0,'Caernarfon-Whitehaven'!R44-100+IF('Whitehaven-Fort William'!O43=0,0,'Whitehaven-Fort William'!O43-100)))</f>
        <v>0</v>
      </c>
      <c r="P42" s="68">
        <f>'Whitehaven-Fort William'!N42+'Caernarfon-Whitehaven'!X44+'Caernarfon-Whitehaven'!N44+'Barmouth-Caernarfon'!N44+'Caernarfon-Whitehaven'!U44</f>
        <v>0</v>
      </c>
      <c r="Q42" s="69"/>
      <c r="R42" s="69"/>
      <c r="S42" s="210">
        <f>P42+L42+D42</f>
        <v>0</v>
      </c>
      <c r="T42" s="69"/>
      <c r="U42" s="69"/>
      <c r="V42" s="211"/>
      <c r="W42" s="68">
        <f>L42+H42</f>
        <v>0</v>
      </c>
      <c r="X42" s="69"/>
      <c r="Y42" s="132"/>
      <c r="Z42" s="212"/>
      <c r="AA42" s="126"/>
      <c r="AB42" s="126"/>
      <c r="AC42" s="192">
        <f>IF('Barmouth-Caernarfon'!E45=0," ",'Barmouth-Caernarfon'!E45+1000+IF('Barmouth-Caernarfon'!O45=0,0,'Barmouth-Caernarfon'!O45-100+'Barmouth-Caernarfon'!N45+IF('Caernarfon-Whitehaven'!E44=0,0,'Caernarfon-Whitehaven'!E44-100+IF('Caernarfon-Whitehaven'!R44=0,0,'Caernarfon-Whitehaven'!R44-100+'Caernarfon-Whitehaven'!N44+IF('Whitehaven-Fort William'!E43=0,0,'Whitehaven-Fort William'!E43-100+'Caernarfon-Whitehaven'!X104+'Whitehaven-Fort William'!N43+'Caernarfon-Whitehaven'!X44+IF('Whitehaven-Fort William'!O43=0,0,'Whitehaven-Fort William'!O43-100))))))</f>
        <v>0</v>
      </c>
      <c r="AD42" s="5">
        <f>IF(AC42=" "," ",RANK(AC42,AC$10:AC$78,1))</f>
        <v>0</v>
      </c>
      <c r="AE42" s="5" t="str">
        <f>IF('Barmouth-Caernarfon'!H45=0," ",'Barmouth-Caernarfon'!H45+1000+IF('Barmouth-Caernarfon'!O45=0,0,'Barmouth-Caernarfon'!O45-100+IF('Caernarfon-Whitehaven'!H44=0,0,'Caernarfon-Whitehaven'!H44-100+IF('Caernarfon-Whitehaven'!R44=0,0,'Caernarfon-Whitehaven'!R44-100+IF('Whitehaven-Fort William'!H43=0,0,'Whitehaven-Fort William'!H43-100+IF('Whitehaven-Fort William'!O43=0,0,'Whitehaven-Fort William'!O43-100))))))</f>
        <v> </v>
      </c>
      <c r="AF42" s="5">
        <f>IF(AE42=" "," ",RANK(AE42,AE$10:AE$78,1))</f>
        <v>0</v>
      </c>
      <c r="AG42" s="192">
        <f>G42</f>
        <v>0</v>
      </c>
      <c r="AH42" s="5">
        <f>IF(AG42=" "," ",RANK(AG42,AG$10:AG$78,1))</f>
        <v>0</v>
      </c>
      <c r="AI42" s="6">
        <f>K42</f>
        <v>0</v>
      </c>
      <c r="AJ42" s="5">
        <f>IF(AI42=" "," ",RANK(AI42,AI$10:AI$78,1))</f>
        <v>0</v>
      </c>
      <c r="AK42" s="6">
        <f>O42</f>
        <v>0</v>
      </c>
      <c r="AL42" s="5">
        <f>IF(AK42=" "," ",RANK(AK42,AK$10:AK$78,1))</f>
        <v>0</v>
      </c>
    </row>
    <row r="43" spans="1:33" ht="24" customHeight="1">
      <c r="A43" s="3"/>
      <c r="B43" s="118">
        <f>IF('Whitehaven-Fort William'!B44=0," ",IF('Whitehaven-Fort William'!B44=" "," ",'Whitehaven-Fort William'!B44))</f>
        <v>0</v>
      </c>
      <c r="C43" s="119">
        <f>'Barmouth-Caernarfon'!C46</f>
        <v>0</v>
      </c>
      <c r="D43" s="53">
        <f>INT(D44)</f>
        <v>0</v>
      </c>
      <c r="E43" s="53">
        <f>INT((D44-D43)*24)</f>
        <v>0</v>
      </c>
      <c r="F43" s="54">
        <f>(((D44-D43)*24)-INT((D44-D43)*24))*60</f>
        <v>0</v>
      </c>
      <c r="G43" s="198">
        <f>AH44</f>
        <v>0</v>
      </c>
      <c r="H43" s="55">
        <f>INT(H44)</f>
        <v>0</v>
      </c>
      <c r="I43" s="55">
        <f>INT((H44-H43)*24)</f>
        <v>0</v>
      </c>
      <c r="J43" s="56">
        <f>(((H44-H43)*24)-INT((H44-H43)*24))*60</f>
        <v>0</v>
      </c>
      <c r="K43" s="199">
        <f>AJ44</f>
        <v>0</v>
      </c>
      <c r="L43" s="60">
        <f>INT(L44)</f>
        <v>0</v>
      </c>
      <c r="M43" s="60">
        <f>INT((L44-L43)*24)</f>
        <v>0</v>
      </c>
      <c r="N43" s="61">
        <f>(((L44-L43)*24)-INT((L44-L43)*24))*60</f>
        <v>0</v>
      </c>
      <c r="O43" s="200">
        <f>AL44</f>
        <v>0</v>
      </c>
      <c r="P43" s="121">
        <f>INT(P44)</f>
        <v>0</v>
      </c>
      <c r="Q43" s="121">
        <f>INT((P44-P43)*24)</f>
        <v>0</v>
      </c>
      <c r="R43" s="122">
        <f>(((P44-P43)*24)-INT((P44-P43)*24))*60</f>
        <v>0</v>
      </c>
      <c r="S43" s="201">
        <f>INT(S44)</f>
        <v>0</v>
      </c>
      <c r="T43" s="202">
        <f>INT((S44-S43)*24)</f>
        <v>0</v>
      </c>
      <c r="U43" s="203">
        <f>(((S44-S43)*24)-INT((S44-S43)*24))*60</f>
        <v>0</v>
      </c>
      <c r="V43" s="204">
        <f>IF('Barmouth-Caernarfon'!K46=0," ",AD44)</f>
        <v>0</v>
      </c>
      <c r="W43" s="205">
        <f>INT(W44)</f>
        <v>0</v>
      </c>
      <c r="X43" s="205">
        <f>INT((W44-W43)*24)</f>
        <v>0</v>
      </c>
      <c r="Y43" s="206">
        <f>(((W44-W43)*24)-INT((W44-W43)*24))*60</f>
        <v>0</v>
      </c>
      <c r="Z43" s="207">
        <f>AF44</f>
        <v>0</v>
      </c>
      <c r="AA43" s="126"/>
      <c r="AB43" s="126"/>
      <c r="AC43" s="192"/>
      <c r="AD43" s="5"/>
      <c r="AE43" s="5"/>
      <c r="AF43" s="192"/>
      <c r="AG43" s="192"/>
    </row>
    <row r="44" spans="1:38" ht="14.25" customHeight="1">
      <c r="A44" s="3"/>
      <c r="B44" s="129"/>
      <c r="C44" s="69"/>
      <c r="D44" s="209">
        <f>'Barmouth-Caernarfon'!E47+'Caernarfon-Whitehaven'!E46+'Whitehaven-Fort William'!E45</f>
        <v>0</v>
      </c>
      <c r="E44" s="69"/>
      <c r="F44" s="69"/>
      <c r="G44" s="133">
        <f>IF('Barmouth-Caernarfon'!E47=0," ",'Barmouth-Caernarfon'!E47+1000+IF('Caernarfon-Whitehaven'!E46=0,0,'Caernarfon-Whitehaven'!E46-100+IF('Whitehaven-Fort William'!E45=0,0,'Whitehaven-Fort William'!E45-100)))</f>
        <v>0</v>
      </c>
      <c r="H44" s="69">
        <f>'Barmouth-Caernarfon'!H47+'Caernarfon-Whitehaven'!H46+'Whitehaven-Fort William'!H45</f>
        <v>0</v>
      </c>
      <c r="I44" s="69"/>
      <c r="J44" s="69"/>
      <c r="K44" s="133">
        <f>IF('Barmouth-Caernarfon'!H47=0," ",'Barmouth-Caernarfon'!H47+1000+IF('Caernarfon-Whitehaven'!H46=0,0,'Caernarfon-Whitehaven'!H46-100+IF('Whitehaven-Fort William'!H45=0,0,'Whitehaven-Fort William'!H45-100)))</f>
        <v>0</v>
      </c>
      <c r="L44" s="68">
        <f>'Barmouth-Caernarfon'!O47+'Caernarfon-Whitehaven'!R46+'Whitehaven-Fort William'!O45</f>
        <v>0</v>
      </c>
      <c r="M44" s="69"/>
      <c r="N44" s="69"/>
      <c r="O44" s="133">
        <f>IF('Barmouth-Caernarfon'!O47=0," ",'Barmouth-Caernarfon'!O47+1000+IF('Caernarfon-Whitehaven'!R46=0,0,'Caernarfon-Whitehaven'!R46-100+IF('Whitehaven-Fort William'!O45=0,0,'Whitehaven-Fort William'!O45-100)))</f>
        <v>0</v>
      </c>
      <c r="P44" s="68">
        <f>'Whitehaven-Fort William'!N44+'Caernarfon-Whitehaven'!X46+'Caernarfon-Whitehaven'!N46+'Barmouth-Caernarfon'!N46+'Caernarfon-Whitehaven'!U46</f>
        <v>0</v>
      </c>
      <c r="Q44" s="69"/>
      <c r="R44" s="69"/>
      <c r="S44" s="210">
        <f>P44+L44+D44</f>
        <v>0</v>
      </c>
      <c r="T44" s="69"/>
      <c r="U44" s="69"/>
      <c r="V44" s="211"/>
      <c r="W44" s="68">
        <f>L44+H44</f>
        <v>0</v>
      </c>
      <c r="X44" s="69"/>
      <c r="Y44" s="132"/>
      <c r="Z44" s="212"/>
      <c r="AA44" s="126"/>
      <c r="AB44" s="126"/>
      <c r="AC44" s="192">
        <f>IF('Barmouth-Caernarfon'!E47=0," ",'Barmouth-Caernarfon'!E47+1000+IF('Barmouth-Caernarfon'!O47=0,0,'Barmouth-Caernarfon'!O47-100+'Barmouth-Caernarfon'!N47+IF('Caernarfon-Whitehaven'!E46=0,0,'Caernarfon-Whitehaven'!E46-100+IF('Caernarfon-Whitehaven'!R46=0,0,'Caernarfon-Whitehaven'!R46-100+'Caernarfon-Whitehaven'!N46+IF('Whitehaven-Fort William'!E45=0,0,'Whitehaven-Fort William'!E45-100+'Caernarfon-Whitehaven'!X106+'Whitehaven-Fort William'!N45+'Caernarfon-Whitehaven'!X46+IF('Whitehaven-Fort William'!O45=0,0,'Whitehaven-Fort William'!O45-100))))))</f>
        <v>0</v>
      </c>
      <c r="AD44" s="5">
        <f>IF(AC44=" "," ",RANK(AC44,AC$10:AC$78,1))</f>
        <v>0</v>
      </c>
      <c r="AE44" s="5" t="str">
        <f>IF('Barmouth-Caernarfon'!H47=0," ",'Barmouth-Caernarfon'!H47+1000+IF('Barmouth-Caernarfon'!O47=0,0,'Barmouth-Caernarfon'!O47-100+IF('Caernarfon-Whitehaven'!H46=0,0,'Caernarfon-Whitehaven'!H46-100+IF('Caernarfon-Whitehaven'!R46=0,0,'Caernarfon-Whitehaven'!R46-100+IF('Whitehaven-Fort William'!H45=0,0,'Whitehaven-Fort William'!H45-100+IF('Whitehaven-Fort William'!O45=0,0,'Whitehaven-Fort William'!O45-100))))))</f>
        <v> </v>
      </c>
      <c r="AF44" s="5">
        <f>IF(AE44=" "," ",RANK(AE44,AE$10:AE$78,1))</f>
        <v>0</v>
      </c>
      <c r="AG44" s="192">
        <f>G44</f>
        <v>0</v>
      </c>
      <c r="AH44" s="5">
        <f>IF(AG44=" "," ",RANK(AG44,AG$10:AG$78,1))</f>
        <v>0</v>
      </c>
      <c r="AI44" s="6">
        <f>K44</f>
        <v>0</v>
      </c>
      <c r="AJ44" s="5">
        <f>IF(AI44=" "," ",RANK(AI44,AI$10:AI$78,1))</f>
        <v>0</v>
      </c>
      <c r="AK44" s="6">
        <f>O44</f>
        <v>0</v>
      </c>
      <c r="AL44" s="5">
        <f>IF(AK44=" "," ",RANK(AK44,AK$10:AK$78,1))</f>
        <v>0</v>
      </c>
    </row>
    <row r="45" spans="1:33" ht="24" customHeight="1">
      <c r="A45" s="3"/>
      <c r="B45" s="118">
        <f>IF('Whitehaven-Fort William'!B46=0," ",IF('Whitehaven-Fort William'!B46=" "," ",'Whitehaven-Fort William'!B46))</f>
        <v>0</v>
      </c>
      <c r="C45" s="119">
        <f>'Barmouth-Caernarfon'!C48</f>
        <v>0</v>
      </c>
      <c r="D45" s="53">
        <f>INT(D46)</f>
        <v>0</v>
      </c>
      <c r="E45" s="53">
        <f>INT((D46-D45)*24)</f>
        <v>0</v>
      </c>
      <c r="F45" s="54">
        <f>(((D46-D45)*24)-INT((D46-D45)*24))*60</f>
        <v>0</v>
      </c>
      <c r="G45" s="198">
        <f>AH46</f>
        <v>0</v>
      </c>
      <c r="H45" s="55">
        <f>INT(H46)</f>
        <v>0</v>
      </c>
      <c r="I45" s="55">
        <f>INT((H46-H45)*24)</f>
        <v>0</v>
      </c>
      <c r="J45" s="56">
        <f>(((H46-H45)*24)-INT((H46-H45)*24))*60</f>
        <v>0</v>
      </c>
      <c r="K45" s="199">
        <f>AJ46</f>
        <v>0</v>
      </c>
      <c r="L45" s="60">
        <f>INT(L46)</f>
        <v>0</v>
      </c>
      <c r="M45" s="60">
        <f>INT((L46-L45)*24)</f>
        <v>0</v>
      </c>
      <c r="N45" s="61">
        <f>(((L46-L45)*24)-INT((L46-L45)*24))*60</f>
        <v>0</v>
      </c>
      <c r="O45" s="200">
        <f>AL46</f>
        <v>0</v>
      </c>
      <c r="P45" s="121">
        <f>INT(P46)</f>
        <v>0</v>
      </c>
      <c r="Q45" s="121">
        <f>INT((P46-P45)*24)</f>
        <v>0</v>
      </c>
      <c r="R45" s="122">
        <f>(((P46-P45)*24)-INT((P46-P45)*24))*60</f>
        <v>0</v>
      </c>
      <c r="S45" s="201">
        <f>INT(S46)</f>
        <v>0</v>
      </c>
      <c r="T45" s="202">
        <f>INT((S46-S45)*24)</f>
        <v>0</v>
      </c>
      <c r="U45" s="203">
        <f>(((S46-S45)*24)-INT((S46-S45)*24))*60</f>
        <v>0</v>
      </c>
      <c r="V45" s="204">
        <f>IF('Barmouth-Caernarfon'!K48=0," ",AD46)</f>
        <v>0</v>
      </c>
      <c r="W45" s="205">
        <f>INT(W46)</f>
        <v>0</v>
      </c>
      <c r="X45" s="205">
        <f>INT((W46-W45)*24)</f>
        <v>0</v>
      </c>
      <c r="Y45" s="206">
        <f>(((W46-W45)*24)-INT((W46-W45)*24))*60</f>
        <v>0</v>
      </c>
      <c r="Z45" s="207">
        <f>AF46</f>
        <v>0</v>
      </c>
      <c r="AA45" s="126"/>
      <c r="AB45" s="126"/>
      <c r="AC45" s="192"/>
      <c r="AD45" s="5"/>
      <c r="AE45" s="5"/>
      <c r="AF45" s="192"/>
      <c r="AG45" s="192"/>
    </row>
    <row r="46" spans="1:38" ht="14.25" customHeight="1">
      <c r="A46" s="3"/>
      <c r="B46" s="129"/>
      <c r="C46" s="69"/>
      <c r="D46" s="209">
        <f>'Barmouth-Caernarfon'!E49+'Caernarfon-Whitehaven'!E48+'Whitehaven-Fort William'!E47</f>
        <v>0</v>
      </c>
      <c r="E46" s="69"/>
      <c r="F46" s="69"/>
      <c r="G46" s="133">
        <f>IF('Barmouth-Caernarfon'!E49=0," ",'Barmouth-Caernarfon'!E49+1000+IF('Caernarfon-Whitehaven'!E48=0,0,'Caernarfon-Whitehaven'!E48-100+IF('Whitehaven-Fort William'!E47=0,0,'Whitehaven-Fort William'!E47-100)))</f>
        <v>0</v>
      </c>
      <c r="H46" s="69">
        <f>'Barmouth-Caernarfon'!H49+'Caernarfon-Whitehaven'!H48+'Whitehaven-Fort William'!H47</f>
        <v>0</v>
      </c>
      <c r="I46" s="69"/>
      <c r="J46" s="69"/>
      <c r="K46" s="133">
        <f>IF('Barmouth-Caernarfon'!H49=0," ",'Barmouth-Caernarfon'!H49+1000+IF('Caernarfon-Whitehaven'!H48=0,0,'Caernarfon-Whitehaven'!H48-100+IF('Whitehaven-Fort William'!H47=0,0,'Whitehaven-Fort William'!H47-100)))</f>
        <v>0</v>
      </c>
      <c r="L46" s="68">
        <f>'Barmouth-Caernarfon'!O49+'Caernarfon-Whitehaven'!R48+'Whitehaven-Fort William'!O47</f>
        <v>0</v>
      </c>
      <c r="M46" s="69"/>
      <c r="N46" s="69"/>
      <c r="O46" s="133">
        <f>IF('Barmouth-Caernarfon'!O49=0," ",'Barmouth-Caernarfon'!O49+1000+IF('Caernarfon-Whitehaven'!R48=0,0,'Caernarfon-Whitehaven'!R48-100+IF('Whitehaven-Fort William'!O47=0,0,'Whitehaven-Fort William'!O47-100)))</f>
        <v>0</v>
      </c>
      <c r="P46" s="68">
        <f>'Whitehaven-Fort William'!N46+'Caernarfon-Whitehaven'!X48+'Caernarfon-Whitehaven'!N48+'Barmouth-Caernarfon'!N48+'Caernarfon-Whitehaven'!U48</f>
        <v>0</v>
      </c>
      <c r="Q46" s="69"/>
      <c r="R46" s="69"/>
      <c r="S46" s="210">
        <f>P46+L46+D46</f>
        <v>0</v>
      </c>
      <c r="T46" s="69"/>
      <c r="U46" s="69"/>
      <c r="V46" s="211"/>
      <c r="W46" s="68">
        <f>L46+H46</f>
        <v>0</v>
      </c>
      <c r="X46" s="69"/>
      <c r="Y46" s="132"/>
      <c r="Z46" s="212"/>
      <c r="AA46" s="126"/>
      <c r="AB46" s="126"/>
      <c r="AC46" s="192">
        <f>IF('Barmouth-Caernarfon'!E49=0," ",'Barmouth-Caernarfon'!E49+1000+IF('Barmouth-Caernarfon'!O49=0,0,'Barmouth-Caernarfon'!O49-100+'Barmouth-Caernarfon'!N49+IF('Caernarfon-Whitehaven'!E48=0,0,'Caernarfon-Whitehaven'!E48-100+IF('Caernarfon-Whitehaven'!R48=0,0,'Caernarfon-Whitehaven'!R48-100+'Caernarfon-Whitehaven'!N48+IF('Whitehaven-Fort William'!E47=0,0,'Whitehaven-Fort William'!E47-100+'Caernarfon-Whitehaven'!X108+'Whitehaven-Fort William'!N47+'Caernarfon-Whitehaven'!X48+IF('Whitehaven-Fort William'!O47=0,0,'Whitehaven-Fort William'!O47-100))))))</f>
        <v>0</v>
      </c>
      <c r="AD46" s="5">
        <f>IF(AC46=" "," ",RANK(AC46,AC$10:AC$78,1))</f>
        <v>0</v>
      </c>
      <c r="AE46" s="5">
        <f>IF('Barmouth-Caernarfon'!H49=0," ",'Barmouth-Caernarfon'!H49+1000+IF('Barmouth-Caernarfon'!O49=0,0,'Barmouth-Caernarfon'!O49-100+IF('Caernarfon-Whitehaven'!H48=0,0,'Caernarfon-Whitehaven'!H48-100+IF('Caernarfon-Whitehaven'!R48=0,0,'Caernarfon-Whitehaven'!R48-100+IF('Whitehaven-Fort William'!H47=0,0,'Whitehaven-Fort William'!H47-100+IF('Whitehaven-Fort William'!O47=0,0,'Whitehaven-Fort William'!O47-100))))))</f>
        <v>0</v>
      </c>
      <c r="AF46" s="5">
        <f>IF(AE46=" "," ",RANK(AE46,AE$10:AE$78,1))</f>
        <v>0</v>
      </c>
      <c r="AG46" s="192">
        <f>G46</f>
        <v>0</v>
      </c>
      <c r="AH46" s="5">
        <f>IF(AG46=" "," ",RANK(AG46,AG$10:AG$78,1))</f>
        <v>0</v>
      </c>
      <c r="AI46" s="6">
        <f>K46</f>
        <v>0</v>
      </c>
      <c r="AJ46" s="5">
        <f>IF(AI46=" "," ",RANK(AI46,AI$10:AI$78,1))</f>
        <v>0</v>
      </c>
      <c r="AK46" s="6">
        <f>O46</f>
        <v>0</v>
      </c>
      <c r="AL46" s="5">
        <f>IF(AK46=" "," ",RANK(AK46,AK$10:AK$78,1))</f>
        <v>0</v>
      </c>
    </row>
    <row r="47" spans="1:33" ht="24" customHeight="1">
      <c r="A47" s="3"/>
      <c r="B47" s="118">
        <f>IF('Whitehaven-Fort William'!B48=0," ",IF('Whitehaven-Fort William'!B48=" "," ",'Whitehaven-Fort William'!B48))</f>
        <v>0</v>
      </c>
      <c r="C47" s="119">
        <f>'Barmouth-Caernarfon'!C50</f>
        <v>0</v>
      </c>
      <c r="D47" s="53">
        <f>INT(D48)</f>
        <v>0</v>
      </c>
      <c r="E47" s="53">
        <f>INT((D48-D47)*24)</f>
        <v>0</v>
      </c>
      <c r="F47" s="54">
        <f>(((D48-D47)*24)-INT((D48-D47)*24))*60</f>
        <v>0</v>
      </c>
      <c r="G47" s="198">
        <f>AH48</f>
        <v>0</v>
      </c>
      <c r="H47" s="55">
        <f>INT(H48)</f>
        <v>0</v>
      </c>
      <c r="I47" s="55">
        <f>INT((H48-H47)*24)</f>
        <v>0</v>
      </c>
      <c r="J47" s="56">
        <f>(((H48-H47)*24)-INT((H48-H47)*24))*60</f>
        <v>0</v>
      </c>
      <c r="K47" s="199">
        <f>AJ48</f>
        <v>0</v>
      </c>
      <c r="L47" s="60">
        <f>INT(L48)</f>
        <v>0</v>
      </c>
      <c r="M47" s="60">
        <f>INT((L48-L47)*24)</f>
        <v>0</v>
      </c>
      <c r="N47" s="61">
        <f>(((L48-L47)*24)-INT((L48-L47)*24))*60</f>
        <v>0</v>
      </c>
      <c r="O47" s="200">
        <f>AL48</f>
        <v>0</v>
      </c>
      <c r="P47" s="121">
        <f>INT(P48)</f>
        <v>0</v>
      </c>
      <c r="Q47" s="121">
        <f>INT((P48-P47)*24)</f>
        <v>0</v>
      </c>
      <c r="R47" s="122">
        <f>(((P48-P47)*24)-INT((P48-P47)*24))*60</f>
        <v>0</v>
      </c>
      <c r="S47" s="201">
        <f>INT(S48)</f>
        <v>0</v>
      </c>
      <c r="T47" s="202">
        <f>INT((S48-S47)*24)</f>
        <v>0</v>
      </c>
      <c r="U47" s="203">
        <f>(((S48-S47)*24)-INT((S48-S47)*24))*60</f>
        <v>0</v>
      </c>
      <c r="V47" s="204">
        <f>IF('Barmouth-Caernarfon'!K50=0," ",AD48)</f>
        <v>0</v>
      </c>
      <c r="W47" s="205">
        <f>INT(W48)</f>
        <v>0</v>
      </c>
      <c r="X47" s="205">
        <f>INT((W48-W47)*24)</f>
        <v>0</v>
      </c>
      <c r="Y47" s="206">
        <f>(((W48-W47)*24)-INT((W48-W47)*24))*60</f>
        <v>0</v>
      </c>
      <c r="Z47" s="207">
        <f>AF48</f>
        <v>0</v>
      </c>
      <c r="AA47" s="126"/>
      <c r="AB47" s="126"/>
      <c r="AC47" s="192"/>
      <c r="AD47" s="5"/>
      <c r="AE47" s="5"/>
      <c r="AF47" s="192"/>
      <c r="AG47" s="192"/>
    </row>
    <row r="48" spans="1:38" ht="14.25" customHeight="1">
      <c r="A48" s="3"/>
      <c r="B48" s="129"/>
      <c r="C48" s="69"/>
      <c r="D48" s="209">
        <f>'Barmouth-Caernarfon'!E51+'Caernarfon-Whitehaven'!E50+'Whitehaven-Fort William'!E49</f>
        <v>0</v>
      </c>
      <c r="E48" s="69"/>
      <c r="F48" s="69"/>
      <c r="G48" s="133">
        <f>IF('Barmouth-Caernarfon'!E51=0," ",'Barmouth-Caernarfon'!E51+1000+IF('Caernarfon-Whitehaven'!E50=0,0,'Caernarfon-Whitehaven'!E50-100+IF('Whitehaven-Fort William'!E49=0,0,'Whitehaven-Fort William'!E49-100)))</f>
        <v>0</v>
      </c>
      <c r="H48" s="69">
        <f>'Barmouth-Caernarfon'!H51+'Caernarfon-Whitehaven'!H50+'Whitehaven-Fort William'!H49</f>
        <v>0</v>
      </c>
      <c r="I48" s="69"/>
      <c r="J48" s="69"/>
      <c r="K48" s="133">
        <f>IF('Barmouth-Caernarfon'!H51=0," ",'Barmouth-Caernarfon'!H51+1000+IF('Caernarfon-Whitehaven'!H50=0,0,'Caernarfon-Whitehaven'!H50-100+IF('Whitehaven-Fort William'!H49=0,0,'Whitehaven-Fort William'!H49-100)))</f>
        <v>0</v>
      </c>
      <c r="L48" s="68">
        <f>'Barmouth-Caernarfon'!O51+'Caernarfon-Whitehaven'!R50+'Whitehaven-Fort William'!O49</f>
        <v>0</v>
      </c>
      <c r="M48" s="69"/>
      <c r="N48" s="69"/>
      <c r="O48" s="133">
        <f>IF('Barmouth-Caernarfon'!O51=0," ",'Barmouth-Caernarfon'!O51+1000+IF('Caernarfon-Whitehaven'!R50=0,0,'Caernarfon-Whitehaven'!R50-100+IF('Whitehaven-Fort William'!O49=0,0,'Whitehaven-Fort William'!O49-100)))</f>
        <v>0</v>
      </c>
      <c r="P48" s="68">
        <f>'Whitehaven-Fort William'!N48+'Caernarfon-Whitehaven'!X50+'Caernarfon-Whitehaven'!N50+'Barmouth-Caernarfon'!N50+'Caernarfon-Whitehaven'!U50</f>
        <v>0</v>
      </c>
      <c r="Q48" s="69"/>
      <c r="R48" s="69"/>
      <c r="S48" s="210">
        <f>P48+L48+D48</f>
        <v>0</v>
      </c>
      <c r="T48" s="69"/>
      <c r="U48" s="69"/>
      <c r="V48" s="211"/>
      <c r="W48" s="68">
        <f>L48+H48</f>
        <v>0</v>
      </c>
      <c r="X48" s="69"/>
      <c r="Y48" s="132"/>
      <c r="Z48" s="212"/>
      <c r="AA48" s="126"/>
      <c r="AB48" s="126"/>
      <c r="AC48" s="192">
        <f>IF('Barmouth-Caernarfon'!E51=0," ",'Barmouth-Caernarfon'!E51+1000+IF('Barmouth-Caernarfon'!O51=0,0,'Barmouth-Caernarfon'!O51-100+'Barmouth-Caernarfon'!N51+IF('Caernarfon-Whitehaven'!E50=0,0,'Caernarfon-Whitehaven'!E50-100+IF('Caernarfon-Whitehaven'!R50=0,0,'Caernarfon-Whitehaven'!R50-100+'Caernarfon-Whitehaven'!N50+IF('Whitehaven-Fort William'!E49=0,0,'Whitehaven-Fort William'!E49-100+'Caernarfon-Whitehaven'!X110+'Whitehaven-Fort William'!N49+'Caernarfon-Whitehaven'!X50+IF('Whitehaven-Fort William'!O49=0,0,'Whitehaven-Fort William'!O49-100))))))</f>
        <v>0</v>
      </c>
      <c r="AD48" s="5">
        <f>IF(AC48=" "," ",RANK(AC48,AC$10:AC$78,1))</f>
        <v>0</v>
      </c>
      <c r="AE48" s="5">
        <f>IF('Barmouth-Caernarfon'!H51=0," ",'Barmouth-Caernarfon'!H51+1000+IF('Barmouth-Caernarfon'!O51=0,0,'Barmouth-Caernarfon'!O51-100+IF('Caernarfon-Whitehaven'!H50=0,0,'Caernarfon-Whitehaven'!H50-100+IF('Caernarfon-Whitehaven'!R50=0,0,'Caernarfon-Whitehaven'!R50-100+IF('Whitehaven-Fort William'!H49=0,0,'Whitehaven-Fort William'!H49-100+IF('Whitehaven-Fort William'!O49=0,0,'Whitehaven-Fort William'!O49-100))))))</f>
        <v>0</v>
      </c>
      <c r="AF48" s="5">
        <f>IF(AE48=" "," ",RANK(AE48,AE$10:AE$78,1))</f>
        <v>0</v>
      </c>
      <c r="AG48" s="192">
        <f>G48</f>
        <v>0</v>
      </c>
      <c r="AH48" s="5">
        <f>IF(AG48=" "," ",RANK(AG48,AG$10:AG$78,1))</f>
        <v>0</v>
      </c>
      <c r="AI48" s="6">
        <f>K48</f>
        <v>0</v>
      </c>
      <c r="AJ48" s="5">
        <f>IF(AI48=" "," ",RANK(AI48,AI$10:AI$78,1))</f>
        <v>0</v>
      </c>
      <c r="AK48" s="6">
        <f>O48</f>
        <v>0</v>
      </c>
      <c r="AL48" s="5">
        <f>IF(AK48=" "," ",RANK(AK48,AK$10:AK$78,1))</f>
        <v>0</v>
      </c>
    </row>
    <row r="49" spans="1:33" ht="24" customHeight="1">
      <c r="A49" s="3"/>
      <c r="B49" s="118">
        <f>IF('Whitehaven-Fort William'!B50=0," ",IF('Whitehaven-Fort William'!B50=" "," ",'Whitehaven-Fort William'!B50))</f>
        <v>0</v>
      </c>
      <c r="C49" s="119">
        <f>'Barmouth-Caernarfon'!C52</f>
        <v>0</v>
      </c>
      <c r="D49" s="53">
        <f>INT(D50)</f>
        <v>0</v>
      </c>
      <c r="E49" s="53">
        <f>INT((D50-D49)*24)</f>
        <v>0</v>
      </c>
      <c r="F49" s="54">
        <f>(((D50-D49)*24)-INT((D50-D49)*24))*60</f>
        <v>0</v>
      </c>
      <c r="G49" s="198">
        <f>AH50</f>
        <v>0</v>
      </c>
      <c r="H49" s="55">
        <f>INT(H50)</f>
        <v>0</v>
      </c>
      <c r="I49" s="55">
        <f>INT((H50-H49)*24)</f>
        <v>0</v>
      </c>
      <c r="J49" s="56">
        <f>(((H50-H49)*24)-INT((H50-H49)*24))*60</f>
        <v>0</v>
      </c>
      <c r="K49" s="199">
        <f>AJ50</f>
        <v>0</v>
      </c>
      <c r="L49" s="60">
        <f>INT(L50)</f>
        <v>0</v>
      </c>
      <c r="M49" s="60">
        <f>INT((L50-L49)*24)</f>
        <v>0</v>
      </c>
      <c r="N49" s="61">
        <f>(((L50-L49)*24)-INT((L50-L49)*24))*60</f>
        <v>0</v>
      </c>
      <c r="O49" s="200">
        <f>AL50</f>
        <v>0</v>
      </c>
      <c r="P49" s="121">
        <f>INT(P50)</f>
        <v>0</v>
      </c>
      <c r="Q49" s="121">
        <f>INT((P50-P49)*24)</f>
        <v>0</v>
      </c>
      <c r="R49" s="122">
        <f>(((P50-P49)*24)-INT((P50-P49)*24))*60</f>
        <v>0</v>
      </c>
      <c r="S49" s="201">
        <f>INT(S50)</f>
        <v>0</v>
      </c>
      <c r="T49" s="202">
        <f>INT((S50-S49)*24)</f>
        <v>0</v>
      </c>
      <c r="U49" s="203">
        <f>(((S50-S49)*24)-INT((S50-S49)*24))*60</f>
        <v>0</v>
      </c>
      <c r="V49" s="204">
        <f>IF('Barmouth-Caernarfon'!K52=0," ",AD50)</f>
        <v>0</v>
      </c>
      <c r="W49" s="205">
        <f>INT(W50)</f>
        <v>0</v>
      </c>
      <c r="X49" s="205">
        <f>INT((W50-W49)*24)</f>
        <v>0</v>
      </c>
      <c r="Y49" s="206">
        <f>(((W50-W49)*24)-INT((W50-W49)*24))*60</f>
        <v>0</v>
      </c>
      <c r="Z49" s="207">
        <f>AF50</f>
        <v>0</v>
      </c>
      <c r="AA49" s="126"/>
      <c r="AB49" s="126"/>
      <c r="AC49" s="192"/>
      <c r="AD49" s="5"/>
      <c r="AE49" s="5"/>
      <c r="AF49" s="192"/>
      <c r="AG49" s="192"/>
    </row>
    <row r="50" spans="1:38" ht="14.25" customHeight="1">
      <c r="A50" s="3"/>
      <c r="B50" s="129"/>
      <c r="C50" s="69"/>
      <c r="D50" s="209">
        <f>'Barmouth-Caernarfon'!E53+'Caernarfon-Whitehaven'!E52+'Whitehaven-Fort William'!E51</f>
        <v>0</v>
      </c>
      <c r="E50" s="69"/>
      <c r="F50" s="69"/>
      <c r="G50" s="133">
        <f>IF('Barmouth-Caernarfon'!E53=0," ",'Barmouth-Caernarfon'!E53+1000+IF('Caernarfon-Whitehaven'!E52=0,0,'Caernarfon-Whitehaven'!E52-100+IF('Whitehaven-Fort William'!E51=0,0,'Whitehaven-Fort William'!E51-100)))</f>
        <v>0</v>
      </c>
      <c r="H50" s="69">
        <f>'Barmouth-Caernarfon'!H53+'Caernarfon-Whitehaven'!H52+'Whitehaven-Fort William'!H51</f>
        <v>0</v>
      </c>
      <c r="I50" s="69"/>
      <c r="J50" s="69"/>
      <c r="K50" s="133">
        <f>IF('Barmouth-Caernarfon'!H53=0," ",'Barmouth-Caernarfon'!H53+1000+IF('Caernarfon-Whitehaven'!H52=0,0,'Caernarfon-Whitehaven'!H52-100+IF('Whitehaven-Fort William'!H51=0,0,'Whitehaven-Fort William'!H51-100)))</f>
        <v>0</v>
      </c>
      <c r="L50" s="68">
        <f>'Barmouth-Caernarfon'!O53+'Caernarfon-Whitehaven'!R52+'Whitehaven-Fort William'!O51</f>
        <v>0</v>
      </c>
      <c r="M50" s="69"/>
      <c r="N50" s="69"/>
      <c r="O50" s="133">
        <f>IF('Barmouth-Caernarfon'!O53=0," ",'Barmouth-Caernarfon'!O53+1000+IF('Caernarfon-Whitehaven'!R52=0,0,'Caernarfon-Whitehaven'!R52-100+IF('Whitehaven-Fort William'!O51=0,0,'Whitehaven-Fort William'!O51-100)))</f>
        <v>0</v>
      </c>
      <c r="P50" s="68">
        <f>'Whitehaven-Fort William'!N50+'Caernarfon-Whitehaven'!X52+'Caernarfon-Whitehaven'!N52+'Barmouth-Caernarfon'!N52+'Caernarfon-Whitehaven'!U52</f>
        <v>0</v>
      </c>
      <c r="Q50" s="69"/>
      <c r="R50" s="69"/>
      <c r="S50" s="210">
        <f>P50+L50+D50</f>
        <v>0</v>
      </c>
      <c r="T50" s="69"/>
      <c r="U50" s="69"/>
      <c r="V50" s="211"/>
      <c r="W50" s="68">
        <f>L50+H50</f>
        <v>0</v>
      </c>
      <c r="X50" s="69"/>
      <c r="Y50" s="132"/>
      <c r="Z50" s="212"/>
      <c r="AA50" s="126"/>
      <c r="AB50" s="126"/>
      <c r="AC50" s="192">
        <f>IF('Barmouth-Caernarfon'!E53=0," ",'Barmouth-Caernarfon'!E53+1000+IF('Barmouth-Caernarfon'!O53=0,0,'Barmouth-Caernarfon'!O53-100+'Barmouth-Caernarfon'!N53+IF('Caernarfon-Whitehaven'!E52=0,0,'Caernarfon-Whitehaven'!E52-100+IF('Caernarfon-Whitehaven'!R52=0,0,'Caernarfon-Whitehaven'!R52-100+'Caernarfon-Whitehaven'!N52+IF('Whitehaven-Fort William'!E51=0,0,'Whitehaven-Fort William'!E51-100+'Caernarfon-Whitehaven'!X112+'Whitehaven-Fort William'!N51+'Caernarfon-Whitehaven'!X52+IF('Whitehaven-Fort William'!O51=0,0,'Whitehaven-Fort William'!O51-100))))))</f>
        <v>0</v>
      </c>
      <c r="AD50" s="5">
        <f>IF(AC50=" "," ",RANK(AC50,AC$10:AC$78,1))</f>
        <v>0</v>
      </c>
      <c r="AE50" s="5">
        <f>IF('Barmouth-Caernarfon'!H53=0," ",'Barmouth-Caernarfon'!H53+1000+IF('Barmouth-Caernarfon'!O53=0,0,'Barmouth-Caernarfon'!O53-100+IF('Caernarfon-Whitehaven'!H52=0,0,'Caernarfon-Whitehaven'!H52-100+IF('Caernarfon-Whitehaven'!R52=0,0,'Caernarfon-Whitehaven'!R52-100+IF('Whitehaven-Fort William'!H51=0,0,'Whitehaven-Fort William'!H51-100+IF('Whitehaven-Fort William'!O51=0,0,'Whitehaven-Fort William'!O51-100))))))</f>
        <v>0</v>
      </c>
      <c r="AF50" s="5">
        <f>IF(AE50=" "," ",RANK(AE50,AE$10:AE$78,1))</f>
        <v>0</v>
      </c>
      <c r="AG50" s="192">
        <f>G50</f>
        <v>0</v>
      </c>
      <c r="AH50" s="5">
        <f>IF(AG50=" "," ",RANK(AG50,AG$10:AG$78,1))</f>
        <v>0</v>
      </c>
      <c r="AI50" s="6">
        <f>K50</f>
        <v>0</v>
      </c>
      <c r="AJ50" s="5">
        <f>IF(AI50=" "," ",RANK(AI50,AI$10:AI$78,1))</f>
        <v>0</v>
      </c>
      <c r="AK50" s="6">
        <f>O50</f>
        <v>0</v>
      </c>
      <c r="AL50" s="5">
        <f>IF(AK50=" "," ",RANK(AK50,AK$10:AK$78,1))</f>
        <v>0</v>
      </c>
    </row>
    <row r="51" spans="1:33" ht="24" customHeight="1">
      <c r="A51" s="3"/>
      <c r="B51" s="118">
        <f>IF('Whitehaven-Fort William'!B52=0," ",IF('Whitehaven-Fort William'!B52=" "," ",'Whitehaven-Fort William'!B52))</f>
        <v>0</v>
      </c>
      <c r="C51" s="119">
        <f>'Barmouth-Caernarfon'!C54</f>
        <v>0</v>
      </c>
      <c r="D51" s="53">
        <f>INT(D52)</f>
        <v>0</v>
      </c>
      <c r="E51" s="53">
        <f>INT((D52-D51)*24)</f>
        <v>0</v>
      </c>
      <c r="F51" s="54">
        <f>(((D52-D51)*24)-INT((D52-D51)*24))*60</f>
        <v>0</v>
      </c>
      <c r="G51" s="198">
        <f>AH52</f>
        <v>0</v>
      </c>
      <c r="H51" s="55">
        <f>INT(H52)</f>
        <v>0</v>
      </c>
      <c r="I51" s="55">
        <f>INT((H52-H51)*24)</f>
        <v>0</v>
      </c>
      <c r="J51" s="56">
        <f>(((H52-H51)*24)-INT((H52-H51)*24))*60</f>
        <v>0</v>
      </c>
      <c r="K51" s="199">
        <f>AJ52</f>
        <v>0</v>
      </c>
      <c r="L51" s="60">
        <f>INT(L52)</f>
        <v>0</v>
      </c>
      <c r="M51" s="60">
        <f>INT((L52-L51)*24)</f>
        <v>0</v>
      </c>
      <c r="N51" s="61">
        <f>(((L52-L51)*24)-INT((L52-L51)*24))*60</f>
        <v>0</v>
      </c>
      <c r="O51" s="200">
        <f>AL52</f>
        <v>0</v>
      </c>
      <c r="P51" s="121">
        <f>INT(P52)</f>
        <v>0</v>
      </c>
      <c r="Q51" s="121">
        <f>INT((P52-P51)*24)</f>
        <v>0</v>
      </c>
      <c r="R51" s="122">
        <f>(((P52-P51)*24)-INT((P52-P51)*24))*60</f>
        <v>0</v>
      </c>
      <c r="S51" s="201">
        <f>INT(S52)</f>
        <v>0</v>
      </c>
      <c r="T51" s="202">
        <f>INT((S52-S51)*24)</f>
        <v>0</v>
      </c>
      <c r="U51" s="203">
        <f>(((S52-S51)*24)-INT((S52-S51)*24))*60</f>
        <v>0</v>
      </c>
      <c r="V51" s="204">
        <f>IF('Barmouth-Caernarfon'!K54=0," ",AD52)</f>
        <v>0</v>
      </c>
      <c r="W51" s="205">
        <f>INT(W52)</f>
        <v>0</v>
      </c>
      <c r="X51" s="205">
        <f>INT((W52-W51)*24)</f>
        <v>0</v>
      </c>
      <c r="Y51" s="206">
        <f>(((W52-W51)*24)-INT((W52-W51)*24))*60</f>
        <v>0</v>
      </c>
      <c r="Z51" s="207">
        <f>AF52</f>
        <v>0</v>
      </c>
      <c r="AA51" s="126"/>
      <c r="AB51" s="126"/>
      <c r="AC51" s="192"/>
      <c r="AD51" s="5"/>
      <c r="AE51" s="5"/>
      <c r="AF51" s="192"/>
      <c r="AG51" s="192"/>
    </row>
    <row r="52" spans="1:38" ht="14.25" customHeight="1">
      <c r="A52" s="3"/>
      <c r="B52" s="129"/>
      <c r="C52" s="69"/>
      <c r="D52" s="209">
        <f>'Barmouth-Caernarfon'!E55+'Caernarfon-Whitehaven'!E54+'Whitehaven-Fort William'!E53</f>
        <v>0</v>
      </c>
      <c r="E52" s="69"/>
      <c r="F52" s="69"/>
      <c r="G52" s="133">
        <f>IF('Barmouth-Caernarfon'!E55=0," ",'Barmouth-Caernarfon'!E55+1000+IF('Caernarfon-Whitehaven'!E54=0,0,'Caernarfon-Whitehaven'!E54-100+IF('Whitehaven-Fort William'!E53=0,0,'Whitehaven-Fort William'!E53-100)))</f>
        <v>0</v>
      </c>
      <c r="H52" s="69">
        <f>'Barmouth-Caernarfon'!H55+'Caernarfon-Whitehaven'!H54+'Whitehaven-Fort William'!H53</f>
        <v>0</v>
      </c>
      <c r="I52" s="69"/>
      <c r="J52" s="69"/>
      <c r="K52" s="133">
        <f>IF('Barmouth-Caernarfon'!H55=0," ",'Barmouth-Caernarfon'!H55+1000+IF('Caernarfon-Whitehaven'!H54=0,0,'Caernarfon-Whitehaven'!H54-100+IF('Whitehaven-Fort William'!H53=0,0,'Whitehaven-Fort William'!H53-100)))</f>
        <v>0</v>
      </c>
      <c r="L52" s="68">
        <f>'Barmouth-Caernarfon'!O55+'Caernarfon-Whitehaven'!R54+'Whitehaven-Fort William'!O53</f>
        <v>0</v>
      </c>
      <c r="M52" s="69"/>
      <c r="N52" s="69"/>
      <c r="O52" s="133">
        <f>IF('Barmouth-Caernarfon'!O55=0," ",'Barmouth-Caernarfon'!O55+1000+IF('Caernarfon-Whitehaven'!R54=0,0,'Caernarfon-Whitehaven'!R54-100+IF('Whitehaven-Fort William'!O53=0,0,'Whitehaven-Fort William'!O53-100)))</f>
        <v>0</v>
      </c>
      <c r="P52" s="68">
        <f>'Whitehaven-Fort William'!N52+'Caernarfon-Whitehaven'!X54+'Caernarfon-Whitehaven'!N54+'Barmouth-Caernarfon'!N54+'Caernarfon-Whitehaven'!U54</f>
        <v>0</v>
      </c>
      <c r="Q52" s="69"/>
      <c r="R52" s="69"/>
      <c r="S52" s="210">
        <f>P52+L52+D52</f>
        <v>0</v>
      </c>
      <c r="T52" s="69"/>
      <c r="U52" s="69"/>
      <c r="V52" s="211"/>
      <c r="W52" s="68">
        <f>L52+H52</f>
        <v>0</v>
      </c>
      <c r="X52" s="69"/>
      <c r="Y52" s="132"/>
      <c r="Z52" s="212"/>
      <c r="AA52" s="126"/>
      <c r="AB52" s="126"/>
      <c r="AC52" s="192">
        <f>IF('Barmouth-Caernarfon'!E55=0," ",'Barmouth-Caernarfon'!E55+1000+IF('Barmouth-Caernarfon'!O55=0,0,'Barmouth-Caernarfon'!O55-100+'Barmouth-Caernarfon'!N55+IF('Caernarfon-Whitehaven'!E54=0,0,'Caernarfon-Whitehaven'!E54-100+IF('Caernarfon-Whitehaven'!R54=0,0,'Caernarfon-Whitehaven'!R54-100+'Caernarfon-Whitehaven'!N54+IF('Whitehaven-Fort William'!E53=0,0,'Whitehaven-Fort William'!E53-100+'Caernarfon-Whitehaven'!X114+'Whitehaven-Fort William'!N53+'Caernarfon-Whitehaven'!X54+IF('Whitehaven-Fort William'!O53=0,0,'Whitehaven-Fort William'!O53-100))))))</f>
        <v>0</v>
      </c>
      <c r="AD52" s="5">
        <f>IF(AC52=" "," ",RANK(AC52,AC$10:AC$78,1))</f>
        <v>0</v>
      </c>
      <c r="AE52" s="5">
        <f>IF('Barmouth-Caernarfon'!H55=0," ",'Barmouth-Caernarfon'!H55+1000+IF('Barmouth-Caernarfon'!O55=0,0,'Barmouth-Caernarfon'!O55-100+IF('Caernarfon-Whitehaven'!H54=0,0,'Caernarfon-Whitehaven'!H54-100+IF('Caernarfon-Whitehaven'!R54=0,0,'Caernarfon-Whitehaven'!R54-100+IF('Whitehaven-Fort William'!H53=0,0,'Whitehaven-Fort William'!H53-100+IF('Whitehaven-Fort William'!O53=0,0,'Whitehaven-Fort William'!O53-100))))))</f>
        <v>0</v>
      </c>
      <c r="AF52" s="5">
        <f>IF(AE52=" "," ",RANK(AE52,AE$10:AE$78,1))</f>
        <v>0</v>
      </c>
      <c r="AG52" s="192">
        <f>G52</f>
        <v>0</v>
      </c>
      <c r="AH52" s="5">
        <f>IF(AG52=" "," ",RANK(AG52,AG$10:AG$78,1))</f>
        <v>0</v>
      </c>
      <c r="AI52" s="6">
        <f>K52</f>
        <v>0</v>
      </c>
      <c r="AJ52" s="5">
        <f>IF(AI52=" "," ",RANK(AI52,AI$10:AI$78,1))</f>
        <v>0</v>
      </c>
      <c r="AK52" s="6">
        <f>O52</f>
        <v>0</v>
      </c>
      <c r="AL52" s="5">
        <f>IF(AK52=" "," ",RANK(AK52,AK$10:AK$78,1))</f>
        <v>0</v>
      </c>
    </row>
    <row r="53" spans="1:33" ht="24" customHeight="1">
      <c r="A53" s="3"/>
      <c r="B53" s="118">
        <f>IF('Whitehaven-Fort William'!B54=0," ",IF('Whitehaven-Fort William'!B54=" "," ",'Whitehaven-Fort William'!B54))</f>
        <v>0</v>
      </c>
      <c r="C53" s="119">
        <f>'Barmouth-Caernarfon'!C56</f>
        <v>0</v>
      </c>
      <c r="D53" s="53">
        <f>INT(D54)</f>
        <v>0</v>
      </c>
      <c r="E53" s="53">
        <f>INT((D54-D53)*24)</f>
        <v>0</v>
      </c>
      <c r="F53" s="54">
        <f>(((D54-D53)*24)-INT((D54-D53)*24))*60</f>
        <v>0</v>
      </c>
      <c r="G53" s="198">
        <f>AH54</f>
        <v>0</v>
      </c>
      <c r="H53" s="55">
        <f>INT(H54)</f>
        <v>0</v>
      </c>
      <c r="I53" s="55">
        <f>INT((H54-H53)*24)</f>
        <v>0</v>
      </c>
      <c r="J53" s="56">
        <f>(((H54-H53)*24)-INT((H54-H53)*24))*60</f>
        <v>0</v>
      </c>
      <c r="K53" s="199">
        <f>AJ54</f>
        <v>0</v>
      </c>
      <c r="L53" s="60">
        <f>INT(L54)</f>
        <v>0</v>
      </c>
      <c r="M53" s="60">
        <f>INT((L54-L53)*24)</f>
        <v>0</v>
      </c>
      <c r="N53" s="61">
        <f>(((L54-L53)*24)-INT((L54-L53)*24))*60</f>
        <v>0</v>
      </c>
      <c r="O53" s="200">
        <f>AL54</f>
        <v>0</v>
      </c>
      <c r="P53" s="121">
        <f>INT(P54)</f>
        <v>0</v>
      </c>
      <c r="Q53" s="121">
        <f>INT((P54-P53)*24)</f>
        <v>0</v>
      </c>
      <c r="R53" s="122">
        <f>(((P54-P53)*24)-INT((P54-P53)*24))*60</f>
        <v>0</v>
      </c>
      <c r="S53" s="201">
        <f>INT(S54)</f>
        <v>0</v>
      </c>
      <c r="T53" s="202">
        <f>INT((S54-S53)*24)</f>
        <v>0</v>
      </c>
      <c r="U53" s="203">
        <f>(((S54-S53)*24)-INT((S54-S53)*24))*60</f>
        <v>0</v>
      </c>
      <c r="V53" s="204">
        <f>IF('Barmouth-Caernarfon'!K56=0," ",AD54)</f>
        <v>0</v>
      </c>
      <c r="W53" s="205">
        <f>INT(W54)</f>
        <v>0</v>
      </c>
      <c r="X53" s="205">
        <f>INT((W54-W53)*24)</f>
        <v>0</v>
      </c>
      <c r="Y53" s="206">
        <f>(((W54-W53)*24)-INT((W54-W53)*24))*60</f>
        <v>0</v>
      </c>
      <c r="Z53" s="207">
        <f>AF54</f>
        <v>0</v>
      </c>
      <c r="AA53" s="126"/>
      <c r="AB53" s="126"/>
      <c r="AC53" s="192"/>
      <c r="AD53" s="5"/>
      <c r="AE53" s="5"/>
      <c r="AF53" s="192"/>
      <c r="AG53" s="192"/>
    </row>
    <row r="54" spans="1:38" ht="14.25" customHeight="1">
      <c r="A54" s="3"/>
      <c r="B54" s="129"/>
      <c r="C54" s="69"/>
      <c r="D54" s="209">
        <f>'Barmouth-Caernarfon'!E57+'Caernarfon-Whitehaven'!E56+'Whitehaven-Fort William'!E55</f>
        <v>0</v>
      </c>
      <c r="E54" s="69"/>
      <c r="F54" s="69"/>
      <c r="G54" s="133">
        <f>IF('Barmouth-Caernarfon'!E57=0," ",'Barmouth-Caernarfon'!E57+1000+IF('Caernarfon-Whitehaven'!E56=0,0,'Caernarfon-Whitehaven'!E56-100+IF('Whitehaven-Fort William'!E55=0,0,'Whitehaven-Fort William'!E55-100)))</f>
        <v>0</v>
      </c>
      <c r="H54" s="69">
        <f>'Barmouth-Caernarfon'!H57+'Caernarfon-Whitehaven'!H56+'Whitehaven-Fort William'!H55</f>
        <v>0</v>
      </c>
      <c r="I54" s="69"/>
      <c r="J54" s="69"/>
      <c r="K54" s="133">
        <f>IF('Barmouth-Caernarfon'!H57=0," ",'Barmouth-Caernarfon'!H57+1000+IF('Caernarfon-Whitehaven'!H56=0,0,'Caernarfon-Whitehaven'!H56-100+IF('Whitehaven-Fort William'!H55=0,0,'Whitehaven-Fort William'!H55-100)))</f>
        <v>0</v>
      </c>
      <c r="L54" s="68">
        <f>'Barmouth-Caernarfon'!O57+'Caernarfon-Whitehaven'!R56+'Whitehaven-Fort William'!O55</f>
        <v>0</v>
      </c>
      <c r="M54" s="69"/>
      <c r="N54" s="69"/>
      <c r="O54" s="133">
        <f>IF('Barmouth-Caernarfon'!O57=0," ",'Barmouth-Caernarfon'!O57+1000+IF('Caernarfon-Whitehaven'!R56=0,0,'Caernarfon-Whitehaven'!R56-100+IF('Whitehaven-Fort William'!O55=0,0,'Whitehaven-Fort William'!O55-100)))</f>
        <v>0</v>
      </c>
      <c r="P54" s="68">
        <f>'Whitehaven-Fort William'!N54+'Caernarfon-Whitehaven'!X56+'Caernarfon-Whitehaven'!N56+'Barmouth-Caernarfon'!N56+'Caernarfon-Whitehaven'!U56</f>
        <v>0</v>
      </c>
      <c r="Q54" s="69"/>
      <c r="R54" s="69"/>
      <c r="S54" s="210">
        <f>P54+L54+D54</f>
        <v>0</v>
      </c>
      <c r="T54" s="69"/>
      <c r="U54" s="69"/>
      <c r="V54" s="211"/>
      <c r="W54" s="68">
        <f>L54+H54</f>
        <v>0</v>
      </c>
      <c r="X54" s="69"/>
      <c r="Y54" s="132"/>
      <c r="Z54" s="212"/>
      <c r="AA54" s="126"/>
      <c r="AB54" s="126"/>
      <c r="AC54" s="192">
        <f>IF('Barmouth-Caernarfon'!E57=0," ",'Barmouth-Caernarfon'!E57+1000+IF('Barmouth-Caernarfon'!O57=0,0,'Barmouth-Caernarfon'!O57-100+'Barmouth-Caernarfon'!N57+IF('Caernarfon-Whitehaven'!E56=0,0,'Caernarfon-Whitehaven'!E56-100+IF('Caernarfon-Whitehaven'!R56=0,0,'Caernarfon-Whitehaven'!R56-100+'Caernarfon-Whitehaven'!N56+IF('Whitehaven-Fort William'!E55=0,0,'Whitehaven-Fort William'!E55-100+'Caernarfon-Whitehaven'!X116+'Whitehaven-Fort William'!N55+'Caernarfon-Whitehaven'!X56+IF('Whitehaven-Fort William'!O55=0,0,'Whitehaven-Fort William'!O55-100))))))</f>
        <v>0</v>
      </c>
      <c r="AD54" s="5">
        <f>IF(AC54=" "," ",RANK(AC54,AC$10:AC$78,1))</f>
        <v>0</v>
      </c>
      <c r="AE54" s="5">
        <f>IF('Barmouth-Caernarfon'!H57=0," ",'Barmouth-Caernarfon'!H57+1000+IF('Barmouth-Caernarfon'!O57=0,0,'Barmouth-Caernarfon'!O57-100+IF('Caernarfon-Whitehaven'!H56=0,0,'Caernarfon-Whitehaven'!H56-100+IF('Caernarfon-Whitehaven'!R56=0,0,'Caernarfon-Whitehaven'!R56-100+IF('Whitehaven-Fort William'!H55=0,0,'Whitehaven-Fort William'!H55-100+IF('Whitehaven-Fort William'!O55=0,0,'Whitehaven-Fort William'!O55-100))))))</f>
        <v>0</v>
      </c>
      <c r="AF54" s="5">
        <f>IF(AE54=" "," ",RANK(AE54,AE$10:AE$78,1))</f>
        <v>0</v>
      </c>
      <c r="AG54" s="192">
        <f>G54</f>
        <v>0</v>
      </c>
      <c r="AH54" s="5">
        <f>IF(AG54=" "," ",RANK(AG54,AG$10:AG$78,1))</f>
        <v>0</v>
      </c>
      <c r="AI54" s="6">
        <f>K54</f>
        <v>0</v>
      </c>
      <c r="AJ54" s="5">
        <f>IF(AI54=" "," ",RANK(AI54,AI$10:AI$78,1))</f>
        <v>0</v>
      </c>
      <c r="AK54" s="6">
        <f>O54</f>
        <v>0</v>
      </c>
      <c r="AL54" s="5">
        <f>IF(AK54=" "," ",RANK(AK54,AK$10:AK$78,1))</f>
        <v>0</v>
      </c>
    </row>
    <row r="55" spans="1:33" ht="24" customHeight="1">
      <c r="A55" s="3"/>
      <c r="B55" s="118">
        <f>IF('Whitehaven-Fort William'!B56=0," ",IF('Whitehaven-Fort William'!B56=" "," ",'Whitehaven-Fort William'!B56))</f>
        <v>0</v>
      </c>
      <c r="C55" s="119">
        <f>'Barmouth-Caernarfon'!C58</f>
        <v>0</v>
      </c>
      <c r="D55" s="53">
        <f>INT(D56)</f>
        <v>0</v>
      </c>
      <c r="E55" s="53">
        <f>INT((D56-D55)*24)</f>
        <v>0</v>
      </c>
      <c r="F55" s="54">
        <f>(((D56-D55)*24)-INT((D56-D55)*24))*60</f>
        <v>0</v>
      </c>
      <c r="G55" s="198">
        <f>AH56</f>
        <v>0</v>
      </c>
      <c r="H55" s="55">
        <f>INT(H56)</f>
        <v>0</v>
      </c>
      <c r="I55" s="55">
        <f>INT((H56-H55)*24)</f>
        <v>0</v>
      </c>
      <c r="J55" s="56">
        <f>(((H56-H55)*24)-INT((H56-H55)*24))*60</f>
        <v>0</v>
      </c>
      <c r="K55" s="199">
        <f>AJ56</f>
        <v>0</v>
      </c>
      <c r="L55" s="60">
        <f>INT(L56)</f>
        <v>0</v>
      </c>
      <c r="M55" s="60">
        <f>INT((L56-L55)*24)</f>
        <v>0</v>
      </c>
      <c r="N55" s="61">
        <f>(((L56-L55)*24)-INT((L56-L55)*24))*60</f>
        <v>0</v>
      </c>
      <c r="O55" s="200">
        <f>AL56</f>
        <v>0</v>
      </c>
      <c r="P55" s="121">
        <f>INT(P56)</f>
        <v>0</v>
      </c>
      <c r="Q55" s="121">
        <f>INT((P56-P55)*24)</f>
        <v>0</v>
      </c>
      <c r="R55" s="122">
        <f>(((P56-P55)*24)-INT((P56-P55)*24))*60</f>
        <v>0</v>
      </c>
      <c r="S55" s="201">
        <f>INT(S56)</f>
        <v>0</v>
      </c>
      <c r="T55" s="202">
        <f>INT((S56-S55)*24)</f>
        <v>0</v>
      </c>
      <c r="U55" s="203">
        <f>(((S56-S55)*24)-INT((S56-S55)*24))*60</f>
        <v>0</v>
      </c>
      <c r="V55" s="204">
        <f>IF('Barmouth-Caernarfon'!K58=0," ",AD56)</f>
        <v>0</v>
      </c>
      <c r="W55" s="205">
        <f>INT(W56)</f>
        <v>0</v>
      </c>
      <c r="X55" s="205">
        <f>INT((W56-W55)*24)</f>
        <v>0</v>
      </c>
      <c r="Y55" s="206">
        <f>(((W56-W55)*24)-INT((W56-W55)*24))*60</f>
        <v>0</v>
      </c>
      <c r="Z55" s="207">
        <f>AF56</f>
        <v>0</v>
      </c>
      <c r="AA55" s="126"/>
      <c r="AB55" s="126"/>
      <c r="AC55" s="192"/>
      <c r="AD55" s="5"/>
      <c r="AE55" s="5"/>
      <c r="AF55" s="192"/>
      <c r="AG55" s="192"/>
    </row>
    <row r="56" spans="1:38" ht="14.25" customHeight="1">
      <c r="A56" s="3"/>
      <c r="B56" s="129"/>
      <c r="C56" s="69"/>
      <c r="D56" s="209">
        <f>'Barmouth-Caernarfon'!E59+'Caernarfon-Whitehaven'!E58+'Whitehaven-Fort William'!E57</f>
        <v>0</v>
      </c>
      <c r="E56" s="69"/>
      <c r="F56" s="69"/>
      <c r="G56" s="133">
        <f>IF('Barmouth-Caernarfon'!E59=0," ",'Barmouth-Caernarfon'!E59+1000+IF('Caernarfon-Whitehaven'!E58=0,0,'Caernarfon-Whitehaven'!E58-100+IF('Whitehaven-Fort William'!E57=0,0,'Whitehaven-Fort William'!E57-100)))</f>
        <v>0</v>
      </c>
      <c r="H56" s="69">
        <f>'Barmouth-Caernarfon'!H59+'Caernarfon-Whitehaven'!H58+'Whitehaven-Fort William'!H57</f>
        <v>0</v>
      </c>
      <c r="I56" s="69"/>
      <c r="J56" s="69"/>
      <c r="K56" s="133">
        <f>IF('Barmouth-Caernarfon'!H59=0," ",'Barmouth-Caernarfon'!H59+1000+IF('Caernarfon-Whitehaven'!H58=0,0,'Caernarfon-Whitehaven'!H58-100+IF('Whitehaven-Fort William'!H57=0,0,'Whitehaven-Fort William'!H57-100)))</f>
        <v>0</v>
      </c>
      <c r="L56" s="68">
        <f>'Barmouth-Caernarfon'!O59+'Caernarfon-Whitehaven'!R58+'Whitehaven-Fort William'!O57</f>
        <v>0</v>
      </c>
      <c r="M56" s="69"/>
      <c r="N56" s="69"/>
      <c r="O56" s="133">
        <f>IF('Barmouth-Caernarfon'!O59=0," ",'Barmouth-Caernarfon'!O59+1000+IF('Caernarfon-Whitehaven'!R58=0,0,'Caernarfon-Whitehaven'!R58-100+IF('Whitehaven-Fort William'!O57=0,0,'Whitehaven-Fort William'!O57-100)))</f>
        <v>0</v>
      </c>
      <c r="P56" s="68">
        <f>'Whitehaven-Fort William'!N56+'Caernarfon-Whitehaven'!X58+'Caernarfon-Whitehaven'!N58+'Barmouth-Caernarfon'!N58+'Caernarfon-Whitehaven'!U58</f>
        <v>0</v>
      </c>
      <c r="Q56" s="69"/>
      <c r="R56" s="69"/>
      <c r="S56" s="210">
        <f>P56+L56+D56</f>
        <v>0</v>
      </c>
      <c r="T56" s="69"/>
      <c r="U56" s="69"/>
      <c r="V56" s="211"/>
      <c r="W56" s="68">
        <f>L56+H56</f>
        <v>0</v>
      </c>
      <c r="X56" s="69"/>
      <c r="Y56" s="132"/>
      <c r="Z56" s="212"/>
      <c r="AA56" s="126"/>
      <c r="AB56" s="126"/>
      <c r="AC56" s="192">
        <f>IF('Barmouth-Caernarfon'!E59=0," ",'Barmouth-Caernarfon'!E59+1000+IF('Barmouth-Caernarfon'!O59=0,0,'Barmouth-Caernarfon'!O59-100+'Barmouth-Caernarfon'!N59+IF('Caernarfon-Whitehaven'!E58=0,0,'Caernarfon-Whitehaven'!E58-100+IF('Caernarfon-Whitehaven'!R58=0,0,'Caernarfon-Whitehaven'!R58-100+'Caernarfon-Whitehaven'!N58+IF('Whitehaven-Fort William'!E57=0,0,'Whitehaven-Fort William'!E57-100+'Caernarfon-Whitehaven'!X118+'Whitehaven-Fort William'!N57+'Caernarfon-Whitehaven'!X58+IF('Whitehaven-Fort William'!O57=0,0,'Whitehaven-Fort William'!O57-100))))))</f>
        <v>0</v>
      </c>
      <c r="AD56" s="5">
        <f>IF(AC56=" "," ",RANK(AC56,AC$10:AC$78,1))</f>
        <v>0</v>
      </c>
      <c r="AE56" s="5">
        <f>IF('Barmouth-Caernarfon'!H59=0," ",'Barmouth-Caernarfon'!H59+1000+IF('Barmouth-Caernarfon'!O59=0,0,'Barmouth-Caernarfon'!O59-100+IF('Caernarfon-Whitehaven'!H58=0,0,'Caernarfon-Whitehaven'!H58-100+IF('Caernarfon-Whitehaven'!R58=0,0,'Caernarfon-Whitehaven'!R58-100+IF('Whitehaven-Fort William'!H57=0,0,'Whitehaven-Fort William'!H57-100+IF('Whitehaven-Fort William'!O57=0,0,'Whitehaven-Fort William'!O57-100))))))</f>
        <v>0</v>
      </c>
      <c r="AF56" s="5">
        <f>IF(AE56=" "," ",RANK(AE56,AE$10:AE$78,1))</f>
        <v>0</v>
      </c>
      <c r="AG56" s="192">
        <f>G56</f>
        <v>0</v>
      </c>
      <c r="AH56" s="5">
        <f>IF(AG56=" "," ",RANK(AG56,AG$10:AG$78,1))</f>
        <v>0</v>
      </c>
      <c r="AI56" s="6">
        <f>K56</f>
        <v>0</v>
      </c>
      <c r="AJ56" s="5">
        <f>IF(AI56=" "," ",RANK(AI56,AI$10:AI$78,1))</f>
        <v>0</v>
      </c>
      <c r="AK56" s="6">
        <f>O56</f>
        <v>0</v>
      </c>
      <c r="AL56" s="5">
        <f>IF(AK56=" "," ",RANK(AK56,AK$10:AK$78,1))</f>
        <v>0</v>
      </c>
    </row>
    <row r="57" spans="1:33" ht="24" customHeight="1">
      <c r="A57" s="3"/>
      <c r="B57" s="118">
        <f>IF('Whitehaven-Fort William'!B58=0," ",IF('Whitehaven-Fort William'!B58=" "," ",'Whitehaven-Fort William'!B58))</f>
        <v>0</v>
      </c>
      <c r="C57" s="119">
        <f>'Barmouth-Caernarfon'!C60</f>
        <v>0</v>
      </c>
      <c r="D57" s="53">
        <f>INT(D58)</f>
        <v>0</v>
      </c>
      <c r="E57" s="53">
        <f>INT((D58-D57)*24)</f>
        <v>0</v>
      </c>
      <c r="F57" s="54">
        <f>(((D58-D57)*24)-INT((D58-D57)*24))*60</f>
        <v>0</v>
      </c>
      <c r="G57" s="198">
        <f>AH58</f>
        <v>0</v>
      </c>
      <c r="H57" s="55">
        <f>INT(H58)</f>
        <v>0</v>
      </c>
      <c r="I57" s="55">
        <f>INT((H58-H57)*24)</f>
        <v>0</v>
      </c>
      <c r="J57" s="56">
        <f>(((H58-H57)*24)-INT((H58-H57)*24))*60</f>
        <v>0</v>
      </c>
      <c r="K57" s="199">
        <f>AJ58</f>
        <v>0</v>
      </c>
      <c r="L57" s="60">
        <f>INT(L58)</f>
        <v>0</v>
      </c>
      <c r="M57" s="60">
        <f>INT((L58-L57)*24)</f>
        <v>0</v>
      </c>
      <c r="N57" s="61">
        <f>(((L58-L57)*24)-INT((L58-L57)*24))*60</f>
        <v>0</v>
      </c>
      <c r="O57" s="200">
        <f>AL58</f>
        <v>0</v>
      </c>
      <c r="P57" s="121">
        <f>INT(P58)</f>
        <v>0</v>
      </c>
      <c r="Q57" s="121">
        <f>INT((P58-P57)*24)</f>
        <v>0</v>
      </c>
      <c r="R57" s="122">
        <f>(((P58-P57)*24)-INT((P58-P57)*24))*60</f>
        <v>0</v>
      </c>
      <c r="S57" s="201">
        <f>INT(S58)</f>
        <v>0</v>
      </c>
      <c r="T57" s="202">
        <f>INT((S58-S57)*24)</f>
        <v>0</v>
      </c>
      <c r="U57" s="203">
        <f>(((S58-S57)*24)-INT((S58-S57)*24))*60</f>
        <v>0</v>
      </c>
      <c r="V57" s="204">
        <f>IF('Barmouth-Caernarfon'!K60=0," ",AD58)</f>
        <v>0</v>
      </c>
      <c r="W57" s="205">
        <f>INT(W58)</f>
        <v>0</v>
      </c>
      <c r="X57" s="205">
        <f>INT((W58-W57)*24)</f>
        <v>0</v>
      </c>
      <c r="Y57" s="206">
        <f>(((W58-W57)*24)-INT((W58-W57)*24))*60</f>
        <v>0</v>
      </c>
      <c r="Z57" s="207">
        <f>AF58</f>
        <v>0</v>
      </c>
      <c r="AA57" s="126"/>
      <c r="AB57" s="126"/>
      <c r="AC57" s="192"/>
      <c r="AD57" s="5"/>
      <c r="AE57" s="5"/>
      <c r="AF57" s="192"/>
      <c r="AG57" s="192"/>
    </row>
    <row r="58" spans="1:38" ht="14.25" customHeight="1">
      <c r="A58" s="3"/>
      <c r="B58" s="129"/>
      <c r="C58" s="69"/>
      <c r="D58" s="209">
        <f>'Barmouth-Caernarfon'!E61+'Caernarfon-Whitehaven'!E60+'Whitehaven-Fort William'!E59</f>
        <v>0</v>
      </c>
      <c r="E58" s="69"/>
      <c r="F58" s="69"/>
      <c r="G58" s="133">
        <f>IF('Barmouth-Caernarfon'!E61=0," ",'Barmouth-Caernarfon'!E61+1000+IF('Caernarfon-Whitehaven'!E60=0,0,'Caernarfon-Whitehaven'!E60-100+IF('Whitehaven-Fort William'!E59=0,0,'Whitehaven-Fort William'!E59-100)))</f>
        <v>0</v>
      </c>
      <c r="H58" s="69">
        <f>'Barmouth-Caernarfon'!H61+'Caernarfon-Whitehaven'!H60+'Whitehaven-Fort William'!H59</f>
        <v>0</v>
      </c>
      <c r="I58" s="69"/>
      <c r="J58" s="69"/>
      <c r="K58" s="133">
        <f>IF('Barmouth-Caernarfon'!H61=0," ",'Barmouth-Caernarfon'!H61+1000+IF('Caernarfon-Whitehaven'!H60=0,0,'Caernarfon-Whitehaven'!H60-100+IF('Whitehaven-Fort William'!H59=0,0,'Whitehaven-Fort William'!H59-100)))</f>
        <v>0</v>
      </c>
      <c r="L58" s="68">
        <f>'Barmouth-Caernarfon'!O61+'Caernarfon-Whitehaven'!R60+'Whitehaven-Fort William'!O59</f>
        <v>0</v>
      </c>
      <c r="M58" s="69"/>
      <c r="N58" s="69"/>
      <c r="O58" s="133">
        <f>IF('Barmouth-Caernarfon'!O61=0," ",'Barmouth-Caernarfon'!O61+1000+IF('Caernarfon-Whitehaven'!R60=0,0,'Caernarfon-Whitehaven'!R60-100+IF('Whitehaven-Fort William'!O59=0,0,'Whitehaven-Fort William'!O59-100)))</f>
        <v>0</v>
      </c>
      <c r="P58" s="68">
        <f>'Whitehaven-Fort William'!N58+'Caernarfon-Whitehaven'!X60+'Caernarfon-Whitehaven'!N60+'Barmouth-Caernarfon'!N60+'Caernarfon-Whitehaven'!U60</f>
        <v>0</v>
      </c>
      <c r="Q58" s="69"/>
      <c r="R58" s="69"/>
      <c r="S58" s="210">
        <f>P58+L58+D58</f>
        <v>0</v>
      </c>
      <c r="T58" s="69"/>
      <c r="U58" s="69"/>
      <c r="V58" s="211"/>
      <c r="W58" s="68">
        <f>L58+H58</f>
        <v>0</v>
      </c>
      <c r="X58" s="69"/>
      <c r="Y58" s="132"/>
      <c r="Z58" s="212"/>
      <c r="AA58" s="126"/>
      <c r="AB58" s="126"/>
      <c r="AC58" s="192">
        <f>IF('Barmouth-Caernarfon'!E61=0," ",'Barmouth-Caernarfon'!E61+1000+IF('Barmouth-Caernarfon'!O61=0,0,'Barmouth-Caernarfon'!O61-100+'Barmouth-Caernarfon'!N61+IF('Caernarfon-Whitehaven'!E60=0,0,'Caernarfon-Whitehaven'!E60-100+IF('Caernarfon-Whitehaven'!R60=0,0,'Caernarfon-Whitehaven'!R60-100+'Caernarfon-Whitehaven'!N60+IF('Whitehaven-Fort William'!E59=0,0,'Whitehaven-Fort William'!E59-100+'Caernarfon-Whitehaven'!X120+'Whitehaven-Fort William'!N59+'Caernarfon-Whitehaven'!X60+IF('Whitehaven-Fort William'!O59=0,0,'Whitehaven-Fort William'!O59-100))))))</f>
        <v>0</v>
      </c>
      <c r="AD58" s="5">
        <f>IF(AC58=" "," ",RANK(AC58,AC$10:AC$78,1))</f>
        <v>0</v>
      </c>
      <c r="AE58" s="5">
        <f>IF('Barmouth-Caernarfon'!H61=0," ",'Barmouth-Caernarfon'!H61+1000+IF('Barmouth-Caernarfon'!O61=0,0,'Barmouth-Caernarfon'!O61-100+IF('Caernarfon-Whitehaven'!H60=0,0,'Caernarfon-Whitehaven'!H60-100+IF('Caernarfon-Whitehaven'!R60=0,0,'Caernarfon-Whitehaven'!R60-100+IF('Whitehaven-Fort William'!H59=0,0,'Whitehaven-Fort William'!H59-100+IF('Whitehaven-Fort William'!O59=0,0,'Whitehaven-Fort William'!O59-100))))))</f>
        <v>0</v>
      </c>
      <c r="AF58" s="5">
        <f>IF(AE58=" "," ",RANK(AE58,AE$10:AE$78,1))</f>
        <v>0</v>
      </c>
      <c r="AG58" s="192">
        <f>G58</f>
        <v>0</v>
      </c>
      <c r="AH58" s="5">
        <f>IF(AG58=" "," ",RANK(AG58,AG$10:AG$78,1))</f>
        <v>0</v>
      </c>
      <c r="AI58" s="6">
        <f>K58</f>
        <v>0</v>
      </c>
      <c r="AJ58" s="5">
        <f>IF(AI58=" "," ",RANK(AI58,AI$10:AI$78,1))</f>
        <v>0</v>
      </c>
      <c r="AK58" s="6">
        <f>O58</f>
        <v>0</v>
      </c>
      <c r="AL58" s="5">
        <f>IF(AK58=" "," ",RANK(AK58,AK$10:AK$78,1))</f>
        <v>0</v>
      </c>
    </row>
    <row r="59" spans="1:33" ht="22.5" customHeight="1">
      <c r="A59" s="3"/>
      <c r="B59" s="118">
        <f>IF('Whitehaven-Fort William'!B60=0," ",IF('Whitehaven-Fort William'!B60=" "," ",'Whitehaven-Fort William'!B60))</f>
        <v>0</v>
      </c>
      <c r="C59" s="119">
        <f>'Barmouth-Caernarfon'!C62</f>
        <v>0</v>
      </c>
      <c r="D59" s="53">
        <f>INT(D60)</f>
        <v>0</v>
      </c>
      <c r="E59" s="53">
        <f>INT((D60-D59)*24)</f>
        <v>0</v>
      </c>
      <c r="F59" s="54">
        <f>(((D60-D59)*24)-INT((D60-D59)*24))*60</f>
        <v>0</v>
      </c>
      <c r="G59" s="198">
        <f>AH60</f>
        <v>0</v>
      </c>
      <c r="H59" s="55">
        <f>INT(H60)</f>
        <v>0</v>
      </c>
      <c r="I59" s="55">
        <f>INT((H60-H59)*24)</f>
        <v>0</v>
      </c>
      <c r="J59" s="56">
        <f>(((H60-H59)*24)-INT((H60-H59)*24))*60</f>
        <v>0</v>
      </c>
      <c r="K59" s="199">
        <f>AJ60</f>
        <v>0</v>
      </c>
      <c r="L59" s="60">
        <f>INT(L60)</f>
        <v>0</v>
      </c>
      <c r="M59" s="60">
        <f>INT((L60-L59)*24)</f>
        <v>0</v>
      </c>
      <c r="N59" s="61">
        <f>(((L60-L59)*24)-INT((L60-L59)*24))*60</f>
        <v>0</v>
      </c>
      <c r="O59" s="200">
        <f>AL60</f>
        <v>0</v>
      </c>
      <c r="P59" s="121">
        <f>INT(P60)</f>
        <v>0</v>
      </c>
      <c r="Q59" s="121">
        <f>INT((P60-P59)*24)</f>
        <v>0</v>
      </c>
      <c r="R59" s="122">
        <f>(((P60-P59)*24)-INT((P60-P59)*24))*60</f>
        <v>0</v>
      </c>
      <c r="S59" s="201">
        <f>INT(S60)</f>
        <v>0</v>
      </c>
      <c r="T59" s="202">
        <f>INT((S60-S59)*24)</f>
        <v>0</v>
      </c>
      <c r="U59" s="203">
        <f>(((S60-S59)*24)-INT((S60-S59)*24))*60</f>
        <v>0</v>
      </c>
      <c r="V59" s="204">
        <f>IF('Barmouth-Caernarfon'!K62=0," ",AD60)</f>
        <v>0</v>
      </c>
      <c r="W59" s="205">
        <f>INT(W60)</f>
        <v>0</v>
      </c>
      <c r="X59" s="205">
        <f>INT((W60-W59)*24)</f>
        <v>0</v>
      </c>
      <c r="Y59" s="206">
        <f>(((W60-W59)*24)-INT((W60-W59)*24))*60</f>
        <v>0</v>
      </c>
      <c r="Z59" s="207">
        <f>AF60</f>
        <v>0</v>
      </c>
      <c r="AA59" s="126"/>
      <c r="AB59" s="126"/>
      <c r="AC59" s="192"/>
      <c r="AD59" s="5"/>
      <c r="AE59" s="5"/>
      <c r="AF59" s="192"/>
      <c r="AG59" s="192"/>
    </row>
    <row r="60" spans="1:38" ht="14.25" customHeight="1">
      <c r="A60" s="3"/>
      <c r="B60" s="129"/>
      <c r="C60" s="69"/>
      <c r="D60" s="209">
        <f>'Barmouth-Caernarfon'!E63+'Caernarfon-Whitehaven'!E62+'Whitehaven-Fort William'!E61</f>
        <v>0</v>
      </c>
      <c r="E60" s="69"/>
      <c r="F60" s="69"/>
      <c r="G60" s="133">
        <f>IF('Barmouth-Caernarfon'!E63=0," ",'Barmouth-Caernarfon'!E63+1000+IF('Caernarfon-Whitehaven'!E62=0,0,'Caernarfon-Whitehaven'!E62-100+IF('Whitehaven-Fort William'!E61=0,0,'Whitehaven-Fort William'!E61-100)))</f>
        <v>0</v>
      </c>
      <c r="H60" s="69">
        <f>'Barmouth-Caernarfon'!H63+'Caernarfon-Whitehaven'!H62+'Whitehaven-Fort William'!H61</f>
        <v>0</v>
      </c>
      <c r="I60" s="69"/>
      <c r="J60" s="69"/>
      <c r="K60" s="133">
        <f>IF('Barmouth-Caernarfon'!H63=0," ",'Barmouth-Caernarfon'!H63+1000+IF('Caernarfon-Whitehaven'!H62=0,0,'Caernarfon-Whitehaven'!H62-100+IF('Whitehaven-Fort William'!H61=0,0,'Whitehaven-Fort William'!H61-100)))</f>
        <v>0</v>
      </c>
      <c r="L60" s="68">
        <f>'Barmouth-Caernarfon'!O63+'Caernarfon-Whitehaven'!R62+'Whitehaven-Fort William'!O61</f>
        <v>0</v>
      </c>
      <c r="M60" s="69"/>
      <c r="N60" s="69"/>
      <c r="O60" s="133">
        <f>IF('Barmouth-Caernarfon'!O63=0," ",'Barmouth-Caernarfon'!O63+1000+IF('Caernarfon-Whitehaven'!R62=0,0,'Caernarfon-Whitehaven'!R62-100+IF('Whitehaven-Fort William'!O61=0,0,'Whitehaven-Fort William'!O61-100)))</f>
        <v>0</v>
      </c>
      <c r="P60" s="68">
        <f>'Whitehaven-Fort William'!N60+'Caernarfon-Whitehaven'!X62+'Caernarfon-Whitehaven'!N62+'Barmouth-Caernarfon'!N62+'Caernarfon-Whitehaven'!U62</f>
        <v>0</v>
      </c>
      <c r="Q60" s="69"/>
      <c r="R60" s="69"/>
      <c r="S60" s="210">
        <f>P60+L60+D60</f>
        <v>0</v>
      </c>
      <c r="T60" s="69"/>
      <c r="U60" s="69"/>
      <c r="V60" s="211"/>
      <c r="W60" s="68">
        <f>L60+H60</f>
        <v>0</v>
      </c>
      <c r="X60" s="69"/>
      <c r="Y60" s="132"/>
      <c r="Z60" s="212"/>
      <c r="AA60" s="126"/>
      <c r="AB60" s="126"/>
      <c r="AC60" s="192">
        <f>IF('Barmouth-Caernarfon'!E63=0," ",'Barmouth-Caernarfon'!E63+1000+IF('Barmouth-Caernarfon'!O63=0,0,'Barmouth-Caernarfon'!O63-100+'Barmouth-Caernarfon'!N63+IF('Caernarfon-Whitehaven'!E62=0,0,'Caernarfon-Whitehaven'!E62-100+IF('Caernarfon-Whitehaven'!R62=0,0,'Caernarfon-Whitehaven'!R62-100+'Caernarfon-Whitehaven'!N62+IF('Whitehaven-Fort William'!E61=0,0,'Whitehaven-Fort William'!E61-100+'Caernarfon-Whitehaven'!X122+'Whitehaven-Fort William'!N61+'Caernarfon-Whitehaven'!X62+IF('Whitehaven-Fort William'!O61=0,0,'Whitehaven-Fort William'!O61-100))))))</f>
        <v>0</v>
      </c>
      <c r="AD60" s="5">
        <f>IF(AC60=" "," ",RANK(AC60,AC$10:AC$78,1))</f>
        <v>0</v>
      </c>
      <c r="AE60" s="5">
        <f>IF('Barmouth-Caernarfon'!H63=0," ",'Barmouth-Caernarfon'!H63+1000+IF('Barmouth-Caernarfon'!O63=0,0,'Barmouth-Caernarfon'!O63-100+IF('Caernarfon-Whitehaven'!H62=0,0,'Caernarfon-Whitehaven'!H62-100+IF('Caernarfon-Whitehaven'!R62=0,0,'Caernarfon-Whitehaven'!R62-100+IF('Whitehaven-Fort William'!H61=0,0,'Whitehaven-Fort William'!H61-100+IF('Whitehaven-Fort William'!O61=0,0,'Whitehaven-Fort William'!O61-100))))))</f>
        <v>0</v>
      </c>
      <c r="AF60" s="5">
        <f>IF(AE60=" "," ",RANK(AE60,AE$10:AE$78,1))</f>
        <v>0</v>
      </c>
      <c r="AG60" s="192">
        <f>G60</f>
        <v>0</v>
      </c>
      <c r="AH60" s="5">
        <f>IF(AG60=" "," ",RANK(AG60,AG$10:AG$78,1))</f>
        <v>0</v>
      </c>
      <c r="AI60" s="6">
        <f>K60</f>
        <v>0</v>
      </c>
      <c r="AJ60" s="5">
        <f>IF(AI60=" "," ",RANK(AI60,AI$10:AI$78,1))</f>
        <v>0</v>
      </c>
      <c r="AK60" s="6">
        <f>O60</f>
        <v>0</v>
      </c>
      <c r="AL60" s="5">
        <f>IF(AK60=" "," ",RANK(AK60,AK$10:AK$78,1))</f>
        <v>0</v>
      </c>
    </row>
    <row r="61" spans="1:33" ht="24" customHeight="1">
      <c r="A61" s="3"/>
      <c r="B61" s="118">
        <f>IF('Whitehaven-Fort William'!B62=0," ",IF('Whitehaven-Fort William'!B62=" "," ",'Whitehaven-Fort William'!B62))</f>
        <v>0</v>
      </c>
      <c r="C61" s="119">
        <f>'Barmouth-Caernarfon'!C64</f>
        <v>0</v>
      </c>
      <c r="D61" s="53">
        <f>INT(D62)</f>
        <v>0</v>
      </c>
      <c r="E61" s="53">
        <f>INT((D62-D61)*24)</f>
        <v>0</v>
      </c>
      <c r="F61" s="54">
        <f>(((D62-D61)*24)-INT((D62-D61)*24))*60</f>
        <v>0</v>
      </c>
      <c r="G61" s="198">
        <f>AH62</f>
        <v>0</v>
      </c>
      <c r="H61" s="55">
        <f>INT(H62)</f>
        <v>0</v>
      </c>
      <c r="I61" s="55">
        <f>INT((H62-H61)*24)</f>
        <v>0</v>
      </c>
      <c r="J61" s="56">
        <f>(((H62-H61)*24)-INT((H62-H61)*24))*60</f>
        <v>0</v>
      </c>
      <c r="K61" s="199">
        <f>AJ62</f>
        <v>0</v>
      </c>
      <c r="L61" s="60">
        <f>INT(L62)</f>
        <v>0</v>
      </c>
      <c r="M61" s="60">
        <f>INT((L62-L61)*24)</f>
        <v>0</v>
      </c>
      <c r="N61" s="61">
        <f>(((L62-L61)*24)-INT((L62-L61)*24))*60</f>
        <v>0</v>
      </c>
      <c r="O61" s="200">
        <f>AL62</f>
        <v>0</v>
      </c>
      <c r="P61" s="121">
        <f>INT(P62)</f>
        <v>0</v>
      </c>
      <c r="Q61" s="121">
        <f>INT((P62-P61)*24)</f>
        <v>0</v>
      </c>
      <c r="R61" s="122">
        <f>(((P62-P61)*24)-INT((P62-P61)*24))*60</f>
        <v>0</v>
      </c>
      <c r="S61" s="201">
        <f>INT(S62)</f>
        <v>0</v>
      </c>
      <c r="T61" s="202">
        <f>INT((S62-S61)*24)</f>
        <v>0</v>
      </c>
      <c r="U61" s="203">
        <f>(((S62-S61)*24)-INT((S62-S61)*24))*60</f>
        <v>0</v>
      </c>
      <c r="V61" s="204">
        <f>IF('Barmouth-Caernarfon'!K64=0," ",AD62)</f>
        <v>0</v>
      </c>
      <c r="W61" s="205">
        <f>INT(W62)</f>
        <v>0</v>
      </c>
      <c r="X61" s="205">
        <f>INT((W62-W61)*24)</f>
        <v>0</v>
      </c>
      <c r="Y61" s="206">
        <f>(((W62-W61)*24)-INT((W62-W61)*24))*60</f>
        <v>0</v>
      </c>
      <c r="Z61" s="207">
        <f>AF62</f>
        <v>0</v>
      </c>
      <c r="AA61" s="126"/>
      <c r="AB61" s="126"/>
      <c r="AC61" s="192"/>
      <c r="AD61" s="5"/>
      <c r="AE61" s="5"/>
      <c r="AF61" s="192"/>
      <c r="AG61" s="192"/>
    </row>
    <row r="62" spans="1:38" ht="14.25" customHeight="1">
      <c r="A62" s="3"/>
      <c r="B62" s="129"/>
      <c r="C62" s="69"/>
      <c r="D62" s="209">
        <f>'Barmouth-Caernarfon'!E65+'Caernarfon-Whitehaven'!E64+'Whitehaven-Fort William'!E63</f>
        <v>0</v>
      </c>
      <c r="E62" s="69"/>
      <c r="F62" s="69"/>
      <c r="G62" s="133">
        <f>IF('Barmouth-Caernarfon'!E65=0," ",'Barmouth-Caernarfon'!E65+1000+IF('Caernarfon-Whitehaven'!E64=0,0,'Caernarfon-Whitehaven'!E64-100+IF('Whitehaven-Fort William'!E63=0,0,'Whitehaven-Fort William'!E63-100)))</f>
        <v>0</v>
      </c>
      <c r="H62" s="69">
        <f>'Barmouth-Caernarfon'!H65+'Caernarfon-Whitehaven'!H64+'Whitehaven-Fort William'!H63</f>
        <v>0</v>
      </c>
      <c r="I62" s="69"/>
      <c r="J62" s="69"/>
      <c r="K62" s="133">
        <f>IF('Barmouth-Caernarfon'!H65=0," ",'Barmouth-Caernarfon'!H65+1000+IF('Caernarfon-Whitehaven'!H64=0,0,'Caernarfon-Whitehaven'!H64-100+IF('Whitehaven-Fort William'!H63=0,0,'Whitehaven-Fort William'!H63-100)))</f>
        <v>0</v>
      </c>
      <c r="L62" s="68">
        <f>'Barmouth-Caernarfon'!O65+'Caernarfon-Whitehaven'!R64+'Whitehaven-Fort William'!O63</f>
        <v>0</v>
      </c>
      <c r="M62" s="69"/>
      <c r="N62" s="69"/>
      <c r="O62" s="133">
        <f>IF('Barmouth-Caernarfon'!O65=0," ",'Barmouth-Caernarfon'!O65+1000+IF('Caernarfon-Whitehaven'!R64=0,0,'Caernarfon-Whitehaven'!R64-100+IF('Whitehaven-Fort William'!O63=0,0,'Whitehaven-Fort William'!O63-100)))</f>
        <v>0</v>
      </c>
      <c r="P62" s="68">
        <f>'Whitehaven-Fort William'!N62+'Caernarfon-Whitehaven'!X64+'Caernarfon-Whitehaven'!N64+'Barmouth-Caernarfon'!N64+'Caernarfon-Whitehaven'!U64</f>
        <v>0</v>
      </c>
      <c r="Q62" s="69"/>
      <c r="R62" s="69"/>
      <c r="S62" s="210">
        <f>P62+L62+D62</f>
        <v>0</v>
      </c>
      <c r="T62" s="69"/>
      <c r="U62" s="69"/>
      <c r="V62" s="211"/>
      <c r="W62" s="68">
        <f>L62+H62</f>
        <v>0</v>
      </c>
      <c r="X62" s="69"/>
      <c r="Y62" s="132"/>
      <c r="Z62" s="212"/>
      <c r="AA62" s="126"/>
      <c r="AB62" s="126"/>
      <c r="AC62" s="192">
        <f>IF('Barmouth-Caernarfon'!E65=0," ",'Barmouth-Caernarfon'!E65+1000+IF('Barmouth-Caernarfon'!O65=0,0,'Barmouth-Caernarfon'!O65-100+'Barmouth-Caernarfon'!N65+IF('Caernarfon-Whitehaven'!E64=0,0,'Caernarfon-Whitehaven'!E64-100+IF('Caernarfon-Whitehaven'!R64=0,0,'Caernarfon-Whitehaven'!R64-100+'Caernarfon-Whitehaven'!N64+IF('Whitehaven-Fort William'!E63=0,0,'Whitehaven-Fort William'!E63-100+'Caernarfon-Whitehaven'!X124+'Whitehaven-Fort William'!N63+'Caernarfon-Whitehaven'!X64+IF('Whitehaven-Fort William'!O63=0,0,'Whitehaven-Fort William'!O63-100))))))</f>
        <v>0</v>
      </c>
      <c r="AD62" s="5">
        <f>IF(AC62=" "," ",RANK(AC62,AC$10:AC$78,1))</f>
        <v>0</v>
      </c>
      <c r="AE62" s="5">
        <f>IF('Barmouth-Caernarfon'!H65=0," ",'Barmouth-Caernarfon'!H65+1000+IF('Barmouth-Caernarfon'!O65=0,0,'Barmouth-Caernarfon'!O65-100+IF('Caernarfon-Whitehaven'!H64=0,0,'Caernarfon-Whitehaven'!H64-100+IF('Caernarfon-Whitehaven'!R64=0,0,'Caernarfon-Whitehaven'!R64-100+IF('Whitehaven-Fort William'!H63=0,0,'Whitehaven-Fort William'!H63-100+IF('Whitehaven-Fort William'!O63=0,0,'Whitehaven-Fort William'!O63-100))))))</f>
        <v>0</v>
      </c>
      <c r="AF62" s="5">
        <f>IF(AE62=" "," ",RANK(AE62,AE$10:AE$78,1))</f>
        <v>0</v>
      </c>
      <c r="AG62" s="192">
        <f>G62</f>
        <v>0</v>
      </c>
      <c r="AH62" s="5">
        <f>IF(AG62=" "," ",RANK(AG62,AG$10:AG$78,1))</f>
        <v>0</v>
      </c>
      <c r="AI62" s="6">
        <f>K62</f>
        <v>0</v>
      </c>
      <c r="AJ62" s="5">
        <f>IF(AI62=" "," ",RANK(AI62,AI$10:AI$78,1))</f>
        <v>0</v>
      </c>
      <c r="AK62" s="6">
        <f>O62</f>
        <v>0</v>
      </c>
      <c r="AL62" s="5">
        <f>IF(AK62=" "," ",RANK(AK62,AK$10:AK$78,1))</f>
        <v>0</v>
      </c>
    </row>
    <row r="63" spans="1:33" ht="24" customHeight="1">
      <c r="A63" s="3"/>
      <c r="B63" s="118">
        <f>IF('Whitehaven-Fort William'!B64=0," ",IF('Whitehaven-Fort William'!B64=" "," ",'Whitehaven-Fort William'!B64))</f>
        <v>0</v>
      </c>
      <c r="C63" s="119">
        <f>'Barmouth-Caernarfon'!C66</f>
        <v>0</v>
      </c>
      <c r="D63" s="53">
        <f>INT(D64)</f>
        <v>0</v>
      </c>
      <c r="E63" s="53">
        <f>INT((D64-D63)*24)</f>
        <v>0</v>
      </c>
      <c r="F63" s="54">
        <f>(((D64-D63)*24)-INT((D64-D63)*24))*60</f>
        <v>0</v>
      </c>
      <c r="G63" s="198">
        <f>AH64</f>
        <v>0</v>
      </c>
      <c r="H63" s="55">
        <f>INT(H64)</f>
        <v>0</v>
      </c>
      <c r="I63" s="55">
        <f>INT((H64-H63)*24)</f>
        <v>0</v>
      </c>
      <c r="J63" s="56">
        <f>(((H64-H63)*24)-INT((H64-H63)*24))*60</f>
        <v>0</v>
      </c>
      <c r="K63" s="199">
        <f>AJ64</f>
        <v>0</v>
      </c>
      <c r="L63" s="60">
        <f>INT(L64)</f>
        <v>0</v>
      </c>
      <c r="M63" s="60">
        <f>INT((L64-L63)*24)</f>
        <v>0</v>
      </c>
      <c r="N63" s="61">
        <f>(((L64-L63)*24)-INT((L64-L63)*24))*60</f>
        <v>0</v>
      </c>
      <c r="O63" s="200">
        <f>AL64</f>
        <v>0</v>
      </c>
      <c r="P63" s="121">
        <f>INT(P64)</f>
        <v>0</v>
      </c>
      <c r="Q63" s="121">
        <f>INT((P64-P63)*24)</f>
        <v>0</v>
      </c>
      <c r="R63" s="122">
        <f>(((P64-P63)*24)-INT((P64-P63)*24))*60</f>
        <v>0</v>
      </c>
      <c r="S63" s="201">
        <f>INT(S64)</f>
        <v>0</v>
      </c>
      <c r="T63" s="202">
        <f>INT((S64-S63)*24)</f>
        <v>0</v>
      </c>
      <c r="U63" s="203">
        <f>(((S64-S63)*24)-INT((S64-S63)*24))*60</f>
        <v>0</v>
      </c>
      <c r="V63" s="204">
        <f>IF('Barmouth-Caernarfon'!K66=0," ",AD64)</f>
        <v>0</v>
      </c>
      <c r="W63" s="205">
        <f>INT(W64)</f>
        <v>0</v>
      </c>
      <c r="X63" s="205">
        <f>INT((W64-W63)*24)</f>
        <v>0</v>
      </c>
      <c r="Y63" s="206">
        <f>(((W64-W63)*24)-INT((W64-W63)*24))*60</f>
        <v>0</v>
      </c>
      <c r="Z63" s="207">
        <f>AF64</f>
        <v>0</v>
      </c>
      <c r="AA63" s="126"/>
      <c r="AB63" s="126"/>
      <c r="AC63" s="192"/>
      <c r="AD63" s="5"/>
      <c r="AE63" s="5"/>
      <c r="AF63" s="192"/>
      <c r="AG63" s="192"/>
    </row>
    <row r="64" spans="1:38" ht="14.25" customHeight="1">
      <c r="A64" s="3"/>
      <c r="B64" s="129"/>
      <c r="C64" s="69"/>
      <c r="D64" s="209">
        <f>'Barmouth-Caernarfon'!E67+'Caernarfon-Whitehaven'!E66+'Whitehaven-Fort William'!E65</f>
        <v>0</v>
      </c>
      <c r="E64" s="69"/>
      <c r="F64" s="69"/>
      <c r="G64" s="133">
        <f>IF('Barmouth-Caernarfon'!E67=0," ",'Barmouth-Caernarfon'!E67+1000+IF('Caernarfon-Whitehaven'!E66=0,0,'Caernarfon-Whitehaven'!E66-100+IF('Whitehaven-Fort William'!E65=0,0,'Whitehaven-Fort William'!E65-100)))</f>
        <v>0</v>
      </c>
      <c r="H64" s="69">
        <f>'Barmouth-Caernarfon'!H67+'Caernarfon-Whitehaven'!H66+'Whitehaven-Fort William'!H65</f>
        <v>0</v>
      </c>
      <c r="I64" s="69"/>
      <c r="J64" s="69"/>
      <c r="K64" s="133">
        <f>IF('Barmouth-Caernarfon'!H67=0," ",'Barmouth-Caernarfon'!H67+1000+IF('Caernarfon-Whitehaven'!H66=0,0,'Caernarfon-Whitehaven'!H66-100+IF('Whitehaven-Fort William'!H65=0,0,'Whitehaven-Fort William'!H65-100)))</f>
        <v>0</v>
      </c>
      <c r="L64" s="68">
        <f>'Barmouth-Caernarfon'!O67+'Caernarfon-Whitehaven'!R66+'Whitehaven-Fort William'!O65</f>
        <v>0</v>
      </c>
      <c r="M64" s="69"/>
      <c r="N64" s="69"/>
      <c r="O64" s="133">
        <f>IF('Barmouth-Caernarfon'!O67=0," ",'Barmouth-Caernarfon'!O67+1000+IF('Caernarfon-Whitehaven'!R66=0,0,'Caernarfon-Whitehaven'!R66-100+IF('Whitehaven-Fort William'!O65=0,0,'Whitehaven-Fort William'!O65-100)))</f>
        <v>0</v>
      </c>
      <c r="P64" s="68">
        <f>'Whitehaven-Fort William'!N64+'Caernarfon-Whitehaven'!X66+'Caernarfon-Whitehaven'!N66+'Barmouth-Caernarfon'!N66+'Caernarfon-Whitehaven'!U66</f>
        <v>0</v>
      </c>
      <c r="Q64" s="69"/>
      <c r="R64" s="69"/>
      <c r="S64" s="210">
        <f>P64+L64+D64</f>
        <v>0</v>
      </c>
      <c r="T64" s="69"/>
      <c r="U64" s="69"/>
      <c r="V64" s="211"/>
      <c r="W64" s="68">
        <f>L64+H64</f>
        <v>0</v>
      </c>
      <c r="X64" s="69"/>
      <c r="Y64" s="132"/>
      <c r="Z64" s="212"/>
      <c r="AA64" s="126"/>
      <c r="AB64" s="126"/>
      <c r="AC64" s="192">
        <f>IF('Barmouth-Caernarfon'!E67=0," ",'Barmouth-Caernarfon'!E67+1000+IF('Barmouth-Caernarfon'!O67=0,0,'Barmouth-Caernarfon'!O67-100+'Barmouth-Caernarfon'!N67+IF('Caernarfon-Whitehaven'!E66=0,0,'Caernarfon-Whitehaven'!E66-100+IF('Caernarfon-Whitehaven'!R66=0,0,'Caernarfon-Whitehaven'!R66-100+'Caernarfon-Whitehaven'!N66+IF('Whitehaven-Fort William'!E65=0,0,'Whitehaven-Fort William'!E65-100+'Caernarfon-Whitehaven'!X126+'Whitehaven-Fort William'!N65+'Caernarfon-Whitehaven'!X66+IF('Whitehaven-Fort William'!O65=0,0,'Whitehaven-Fort William'!O65-100))))))</f>
        <v>0</v>
      </c>
      <c r="AD64" s="5">
        <f>IF(AC64=" "," ",RANK(AC64,AC$10:AC$78,1))</f>
        <v>0</v>
      </c>
      <c r="AE64" s="5">
        <f>IF('Barmouth-Caernarfon'!H67=0," ",'Barmouth-Caernarfon'!H67+1000+IF('Barmouth-Caernarfon'!O67=0,0,'Barmouth-Caernarfon'!O67-100+IF('Caernarfon-Whitehaven'!H66=0,0,'Caernarfon-Whitehaven'!H66-100+IF('Caernarfon-Whitehaven'!R66=0,0,'Caernarfon-Whitehaven'!R66-100+IF('Whitehaven-Fort William'!H65=0,0,'Whitehaven-Fort William'!H65-100+IF('Whitehaven-Fort William'!O65=0,0,'Whitehaven-Fort William'!O65-100))))))</f>
        <v>0</v>
      </c>
      <c r="AF64" s="5">
        <f>IF(AE64=" "," ",RANK(AE64,AE$10:AE$78,1))</f>
        <v>0</v>
      </c>
      <c r="AG64" s="192">
        <f>G64</f>
        <v>0</v>
      </c>
      <c r="AH64" s="5">
        <f>IF(AG64=" "," ",RANK(AG64,AG$10:AG$78,1))</f>
        <v>0</v>
      </c>
      <c r="AI64" s="6">
        <f>K64</f>
        <v>0</v>
      </c>
      <c r="AJ64" s="5">
        <f>IF(AI64=" "," ",RANK(AI64,AI$10:AI$78,1))</f>
        <v>0</v>
      </c>
      <c r="AK64" s="6">
        <f>O64</f>
        <v>0</v>
      </c>
      <c r="AL64" s="5">
        <f>IF(AK64=" "," ",RANK(AK64,AK$10:AK$78,1))</f>
        <v>0</v>
      </c>
    </row>
    <row r="65" spans="1:33" ht="24" customHeight="1">
      <c r="A65" s="3"/>
      <c r="B65" s="118">
        <f>IF('Whitehaven-Fort William'!B66=0," ",IF('Whitehaven-Fort William'!B66=" "," ",'Whitehaven-Fort William'!B66))</f>
        <v>0</v>
      </c>
      <c r="C65" s="119">
        <f>'Barmouth-Caernarfon'!C68</f>
        <v>0</v>
      </c>
      <c r="D65" s="53">
        <f>INT(D66)</f>
        <v>0</v>
      </c>
      <c r="E65" s="53">
        <f>INT((D66-D65)*24)</f>
        <v>0</v>
      </c>
      <c r="F65" s="54">
        <f>(((D66-D65)*24)-INT((D66-D65)*24))*60</f>
        <v>0</v>
      </c>
      <c r="G65" s="198">
        <f>AH66</f>
        <v>0</v>
      </c>
      <c r="H65" s="55">
        <f>INT(H66)</f>
        <v>0</v>
      </c>
      <c r="I65" s="55">
        <f>INT((H66-H65)*24)</f>
        <v>0</v>
      </c>
      <c r="J65" s="56">
        <f>(((H66-H65)*24)-INT((H66-H65)*24))*60</f>
        <v>0</v>
      </c>
      <c r="K65" s="199">
        <f>AJ66</f>
        <v>0</v>
      </c>
      <c r="L65" s="60">
        <f>INT(L66)</f>
        <v>0</v>
      </c>
      <c r="M65" s="60">
        <f>INT((L66-L65)*24)</f>
        <v>0</v>
      </c>
      <c r="N65" s="61">
        <f>(((L66-L65)*24)-INT((L66-L65)*24))*60</f>
        <v>0</v>
      </c>
      <c r="O65" s="200">
        <f>AL66</f>
        <v>0</v>
      </c>
      <c r="P65" s="121">
        <f>INT(P66)</f>
        <v>0</v>
      </c>
      <c r="Q65" s="121">
        <f>INT((P66-P65)*24)</f>
        <v>0</v>
      </c>
      <c r="R65" s="122">
        <f>(((P66-P65)*24)-INT((P66-P65)*24))*60</f>
        <v>0</v>
      </c>
      <c r="S65" s="201">
        <f>INT(S66)</f>
        <v>0</v>
      </c>
      <c r="T65" s="202">
        <f>INT((S66-S65)*24)</f>
        <v>0</v>
      </c>
      <c r="U65" s="203">
        <f>(((S66-S65)*24)-INT((S66-S65)*24))*60</f>
        <v>0</v>
      </c>
      <c r="V65" s="204">
        <f>IF('Barmouth-Caernarfon'!K68=0," ",AD66)</f>
        <v>0</v>
      </c>
      <c r="W65" s="205">
        <f>INT(W66)</f>
        <v>0</v>
      </c>
      <c r="X65" s="205">
        <f>INT((W66-W65)*24)</f>
        <v>0</v>
      </c>
      <c r="Y65" s="206">
        <f>(((W66-W65)*24)-INT((W66-W65)*24))*60</f>
        <v>0</v>
      </c>
      <c r="Z65" s="207">
        <f>AF66</f>
        <v>0</v>
      </c>
      <c r="AA65" s="126"/>
      <c r="AB65" s="126"/>
      <c r="AC65" s="192"/>
      <c r="AD65" s="5"/>
      <c r="AE65" s="5"/>
      <c r="AF65" s="192"/>
      <c r="AG65" s="192"/>
    </row>
    <row r="66" spans="1:38" ht="14.25" customHeight="1">
      <c r="A66" s="3"/>
      <c r="B66" s="129"/>
      <c r="C66" s="69"/>
      <c r="D66" s="209">
        <f>'Barmouth-Caernarfon'!E69+'Caernarfon-Whitehaven'!E68+'Whitehaven-Fort William'!E67</f>
        <v>0</v>
      </c>
      <c r="E66" s="69"/>
      <c r="F66" s="69"/>
      <c r="G66" s="133">
        <f>IF('Barmouth-Caernarfon'!E69=0," ",'Barmouth-Caernarfon'!E69+1000+IF('Caernarfon-Whitehaven'!E68=0,0,'Caernarfon-Whitehaven'!E68-100+IF('Whitehaven-Fort William'!E67=0,0,'Whitehaven-Fort William'!E67-100)))</f>
        <v>0</v>
      </c>
      <c r="H66" s="69">
        <f>'Barmouth-Caernarfon'!H69+'Caernarfon-Whitehaven'!H68+'Whitehaven-Fort William'!H67</f>
        <v>0</v>
      </c>
      <c r="I66" s="69"/>
      <c r="J66" s="69"/>
      <c r="K66" s="133">
        <f>IF('Barmouth-Caernarfon'!H69=0," ",'Barmouth-Caernarfon'!H69+1000+IF('Caernarfon-Whitehaven'!H68=0,0,'Caernarfon-Whitehaven'!H68-100+IF('Whitehaven-Fort William'!H67=0,0,'Whitehaven-Fort William'!H67-100)))</f>
        <v>0</v>
      </c>
      <c r="L66" s="68">
        <f>'Barmouth-Caernarfon'!O69+'Caernarfon-Whitehaven'!R68+'Whitehaven-Fort William'!O67</f>
        <v>0</v>
      </c>
      <c r="M66" s="69"/>
      <c r="N66" s="69"/>
      <c r="O66" s="133">
        <f>IF('Barmouth-Caernarfon'!O69=0," ",'Barmouth-Caernarfon'!O69+1000+IF('Caernarfon-Whitehaven'!R68=0,0,'Caernarfon-Whitehaven'!R68-100+IF('Whitehaven-Fort William'!O67=0,0,'Whitehaven-Fort William'!O67-100)))</f>
        <v>0</v>
      </c>
      <c r="P66" s="68">
        <f>'Whitehaven-Fort William'!N66+'Caernarfon-Whitehaven'!X68+'Caernarfon-Whitehaven'!N68+'Barmouth-Caernarfon'!N68+'Caernarfon-Whitehaven'!U68</f>
        <v>0</v>
      </c>
      <c r="Q66" s="69"/>
      <c r="R66" s="69"/>
      <c r="S66" s="210">
        <f>P66+L66+D66</f>
        <v>0</v>
      </c>
      <c r="T66" s="69"/>
      <c r="U66" s="69"/>
      <c r="V66" s="211"/>
      <c r="W66" s="68">
        <f>L66+H66</f>
        <v>0</v>
      </c>
      <c r="X66" s="69"/>
      <c r="Y66" s="132"/>
      <c r="Z66" s="212"/>
      <c r="AA66" s="126"/>
      <c r="AB66" s="126"/>
      <c r="AC66" s="192">
        <f>IF('Barmouth-Caernarfon'!E69=0," ",'Barmouth-Caernarfon'!E69+1000+IF('Barmouth-Caernarfon'!O69=0,0,'Barmouth-Caernarfon'!O69-100+'Barmouth-Caernarfon'!N69+IF('Caernarfon-Whitehaven'!E68=0,0,'Caernarfon-Whitehaven'!E68-100+IF('Caernarfon-Whitehaven'!R68=0,0,'Caernarfon-Whitehaven'!R68-100+'Caernarfon-Whitehaven'!N68+IF('Whitehaven-Fort William'!E67=0,0,'Whitehaven-Fort William'!E67-100+'Caernarfon-Whitehaven'!X128+'Whitehaven-Fort William'!N67+'Caernarfon-Whitehaven'!X68+IF('Whitehaven-Fort William'!O67=0,0,'Whitehaven-Fort William'!O67-100))))))</f>
        <v>0</v>
      </c>
      <c r="AD66" s="5">
        <f>IF(AC66=" "," ",RANK(AC66,AC$10:AC$78,1))</f>
        <v>0</v>
      </c>
      <c r="AE66" s="5">
        <f>IF('Barmouth-Caernarfon'!H69=0," ",'Barmouth-Caernarfon'!H69+1000+IF('Barmouth-Caernarfon'!O69=0,0,'Barmouth-Caernarfon'!O69-100+IF('Caernarfon-Whitehaven'!H68=0,0,'Caernarfon-Whitehaven'!H68-100+IF('Caernarfon-Whitehaven'!R68=0,0,'Caernarfon-Whitehaven'!R68-100+IF('Whitehaven-Fort William'!H67=0,0,'Whitehaven-Fort William'!H67-100+IF('Whitehaven-Fort William'!O67=0,0,'Whitehaven-Fort William'!O67-100))))))</f>
        <v>0</v>
      </c>
      <c r="AF66" s="5">
        <f>IF(AE66=" "," ",RANK(AE66,AE$10:AE$78,1))</f>
        <v>0</v>
      </c>
      <c r="AG66" s="192">
        <f>G66</f>
        <v>0</v>
      </c>
      <c r="AH66" s="5">
        <f>IF(AG66=" "," ",RANK(AG66,AG$10:AG$78,1))</f>
        <v>0</v>
      </c>
      <c r="AI66" s="6">
        <f>K66</f>
        <v>0</v>
      </c>
      <c r="AJ66" s="5">
        <f>IF(AI66=" "," ",RANK(AI66,AI$10:AI$78,1))</f>
        <v>0</v>
      </c>
      <c r="AK66" s="6">
        <f>O66</f>
        <v>0</v>
      </c>
      <c r="AL66" s="5">
        <f>IF(AK66=" "," ",RANK(AK66,AK$10:AK$78,1))</f>
        <v>0</v>
      </c>
    </row>
    <row r="67" spans="1:33" ht="22.5" customHeight="1">
      <c r="A67" s="3"/>
      <c r="B67" s="118">
        <f>IF('Whitehaven-Fort William'!B68=0," ",IF('Whitehaven-Fort William'!B68=" "," ",'Whitehaven-Fort William'!B68))</f>
        <v>0</v>
      </c>
      <c r="C67" s="119">
        <f>'Barmouth-Caernarfon'!C70</f>
        <v>0</v>
      </c>
      <c r="D67" s="53">
        <f>INT(D68)</f>
        <v>0</v>
      </c>
      <c r="E67" s="53">
        <f>INT((D68-D67)*24)</f>
        <v>0</v>
      </c>
      <c r="F67" s="54">
        <f>(((D68-D67)*24)-INT((D68-D67)*24))*60</f>
        <v>0</v>
      </c>
      <c r="G67" s="198">
        <f>AH68</f>
        <v>0</v>
      </c>
      <c r="H67" s="55">
        <f>INT(H68)</f>
        <v>0</v>
      </c>
      <c r="I67" s="55">
        <f>INT((H68-H67)*24)</f>
        <v>0</v>
      </c>
      <c r="J67" s="56">
        <f>(((H68-H67)*24)-INT((H68-H67)*24))*60</f>
        <v>0</v>
      </c>
      <c r="K67" s="199">
        <f>AJ68</f>
        <v>0</v>
      </c>
      <c r="L67" s="60">
        <f>INT(L68)</f>
        <v>0</v>
      </c>
      <c r="M67" s="60">
        <f>INT((L68-L67)*24)</f>
        <v>0</v>
      </c>
      <c r="N67" s="61">
        <f>(((L68-L67)*24)-INT((L68-L67)*24))*60</f>
        <v>0</v>
      </c>
      <c r="O67" s="200">
        <f>AL68</f>
        <v>0</v>
      </c>
      <c r="P67" s="121">
        <f>INT(P68)</f>
        <v>0</v>
      </c>
      <c r="Q67" s="121">
        <f>INT((P68-P67)*24)</f>
        <v>0</v>
      </c>
      <c r="R67" s="122">
        <f>(((P68-P67)*24)-INT((P68-P67)*24))*60</f>
        <v>0</v>
      </c>
      <c r="S67" s="201">
        <f>INT(S68)</f>
        <v>0</v>
      </c>
      <c r="T67" s="202">
        <f>INT((S68-S67)*24)</f>
        <v>0</v>
      </c>
      <c r="U67" s="203">
        <f>(((S68-S67)*24)-INT((S68-S67)*24))*60</f>
        <v>0</v>
      </c>
      <c r="V67" s="204">
        <f>IF('Barmouth-Caernarfon'!K70=0," ",AD68)</f>
        <v>0</v>
      </c>
      <c r="W67" s="205">
        <f>INT(W68)</f>
        <v>0</v>
      </c>
      <c r="X67" s="205">
        <f>INT((W68-W67)*24)</f>
        <v>0</v>
      </c>
      <c r="Y67" s="206">
        <f>(((W68-W67)*24)-INT((W68-W67)*24))*60</f>
        <v>0</v>
      </c>
      <c r="Z67" s="207">
        <f>AF68</f>
        <v>0</v>
      </c>
      <c r="AA67" s="126"/>
      <c r="AB67" s="126"/>
      <c r="AC67" s="192"/>
      <c r="AD67" s="5"/>
      <c r="AE67" s="5"/>
      <c r="AF67" s="192"/>
      <c r="AG67" s="192"/>
    </row>
    <row r="68" spans="1:38" ht="14.25" customHeight="1">
      <c r="A68" s="3"/>
      <c r="B68" s="129"/>
      <c r="C68" s="69"/>
      <c r="D68" s="209">
        <f>'Barmouth-Caernarfon'!E71+'Caernarfon-Whitehaven'!E70+'Whitehaven-Fort William'!E69</f>
        <v>0</v>
      </c>
      <c r="E68" s="69"/>
      <c r="F68" s="69"/>
      <c r="G68" s="133">
        <f>IF('Barmouth-Caernarfon'!E71=0," ",'Barmouth-Caernarfon'!E71+1000+IF('Caernarfon-Whitehaven'!E70=0,0,'Caernarfon-Whitehaven'!E70-100+IF('Whitehaven-Fort William'!E69=0,0,'Whitehaven-Fort William'!E69-100)))</f>
        <v>0</v>
      </c>
      <c r="H68" s="69">
        <f>'Barmouth-Caernarfon'!H71+'Caernarfon-Whitehaven'!H70+'Whitehaven-Fort William'!H69</f>
        <v>0</v>
      </c>
      <c r="I68" s="69"/>
      <c r="J68" s="69"/>
      <c r="K68" s="133">
        <f>IF('Barmouth-Caernarfon'!H71=0," ",'Barmouth-Caernarfon'!H71+1000+IF('Caernarfon-Whitehaven'!H70=0,0,'Caernarfon-Whitehaven'!H70-100+IF('Whitehaven-Fort William'!H69=0,0,'Whitehaven-Fort William'!H69-100)))</f>
        <v>0</v>
      </c>
      <c r="L68" s="68">
        <f>'Barmouth-Caernarfon'!O71+'Caernarfon-Whitehaven'!R70+'Whitehaven-Fort William'!O69</f>
        <v>0</v>
      </c>
      <c r="M68" s="69"/>
      <c r="N68" s="69"/>
      <c r="O68" s="133">
        <f>IF('Barmouth-Caernarfon'!O71=0," ",'Barmouth-Caernarfon'!O71+1000+IF('Caernarfon-Whitehaven'!R70=0,0,'Caernarfon-Whitehaven'!R70-100+IF('Whitehaven-Fort William'!O69=0,0,'Whitehaven-Fort William'!O69-100)))</f>
        <v>0</v>
      </c>
      <c r="P68" s="68">
        <f>'Whitehaven-Fort William'!N68+'Caernarfon-Whitehaven'!X70+'Caernarfon-Whitehaven'!N70+'Barmouth-Caernarfon'!N70+'Caernarfon-Whitehaven'!U70</f>
        <v>0</v>
      </c>
      <c r="Q68" s="69"/>
      <c r="R68" s="69"/>
      <c r="S68" s="210">
        <f>P68+L68+D68</f>
        <v>0</v>
      </c>
      <c r="T68" s="69"/>
      <c r="U68" s="69"/>
      <c r="V68" s="211"/>
      <c r="W68" s="68">
        <f>L68+H68</f>
        <v>0</v>
      </c>
      <c r="X68" s="69"/>
      <c r="Y68" s="132"/>
      <c r="Z68" s="212"/>
      <c r="AA68" s="126"/>
      <c r="AB68" s="126"/>
      <c r="AC68" s="192">
        <f>IF('Barmouth-Caernarfon'!E71=0," ",'Barmouth-Caernarfon'!E71+1000+IF('Barmouth-Caernarfon'!O71=0,0,'Barmouth-Caernarfon'!O71-100+'Barmouth-Caernarfon'!N71+IF('Caernarfon-Whitehaven'!E70=0,0,'Caernarfon-Whitehaven'!E70-100+IF('Caernarfon-Whitehaven'!R70=0,0,'Caernarfon-Whitehaven'!R70-100+'Caernarfon-Whitehaven'!N70+IF('Whitehaven-Fort William'!E69=0,0,'Whitehaven-Fort William'!E69-100+'Caernarfon-Whitehaven'!X130+'Whitehaven-Fort William'!N69+'Caernarfon-Whitehaven'!X70+IF('Whitehaven-Fort William'!O69=0,0,'Whitehaven-Fort William'!O69-100))))))</f>
        <v>0</v>
      </c>
      <c r="AD68" s="5">
        <f>IF(AC68=" "," ",RANK(AC68,AC$10:AC$78,1))</f>
        <v>0</v>
      </c>
      <c r="AE68" s="5">
        <f>IF('Barmouth-Caernarfon'!H71=0," ",'Barmouth-Caernarfon'!H71+1000+IF('Barmouth-Caernarfon'!O71=0,0,'Barmouth-Caernarfon'!O71-100+IF('Caernarfon-Whitehaven'!H70=0,0,'Caernarfon-Whitehaven'!H70-100+IF('Caernarfon-Whitehaven'!R70=0,0,'Caernarfon-Whitehaven'!R70-100+IF('Whitehaven-Fort William'!H69=0,0,'Whitehaven-Fort William'!H69-100+IF('Whitehaven-Fort William'!O69=0,0,'Whitehaven-Fort William'!O69-100))))))</f>
        <v>0</v>
      </c>
      <c r="AF68" s="5">
        <f>IF(AE68=" "," ",RANK(AE68,AE$10:AE$78,1))</f>
        <v>0</v>
      </c>
      <c r="AG68" s="192">
        <f>G68</f>
        <v>0</v>
      </c>
      <c r="AH68" s="5">
        <f>IF(AG68=" "," ",RANK(AG68,AG$10:AG$78,1))</f>
        <v>0</v>
      </c>
      <c r="AI68" s="6">
        <f>K68</f>
        <v>0</v>
      </c>
      <c r="AJ68" s="5">
        <f>IF(AI68=" "," ",RANK(AI68,AI$10:AI$78,1))</f>
        <v>0</v>
      </c>
      <c r="AK68" s="6">
        <f>O68</f>
        <v>0</v>
      </c>
      <c r="AL68" s="5">
        <f>IF(AK68=" "," ",RANK(AK68,AK$10:AK$78,1))</f>
        <v>0</v>
      </c>
    </row>
    <row r="69" spans="1:33" ht="24.75" customHeight="1">
      <c r="A69" s="3"/>
      <c r="B69" s="118">
        <f>IF('Whitehaven-Fort William'!B70=0," ",IF('Whitehaven-Fort William'!B70=" "," ",'Whitehaven-Fort William'!B70))</f>
        <v>0</v>
      </c>
      <c r="C69" s="119">
        <f>'Barmouth-Caernarfon'!C72</f>
        <v>0</v>
      </c>
      <c r="D69" s="53">
        <f>INT(D70)</f>
        <v>0</v>
      </c>
      <c r="E69" s="53">
        <f>INT((D70-D69)*24)</f>
        <v>0</v>
      </c>
      <c r="F69" s="54">
        <f>(((D70-D69)*24)-INT((D70-D69)*24))*60</f>
        <v>0</v>
      </c>
      <c r="G69" s="198">
        <f>AH70</f>
        <v>0</v>
      </c>
      <c r="H69" s="55">
        <f>INT(H70)</f>
        <v>0</v>
      </c>
      <c r="I69" s="55">
        <f>INT((H70-H69)*24)</f>
        <v>0</v>
      </c>
      <c r="J69" s="56">
        <f>(((H70-H69)*24)-INT((H70-H69)*24))*60</f>
        <v>0</v>
      </c>
      <c r="K69" s="199">
        <f>AJ70</f>
        <v>0</v>
      </c>
      <c r="L69" s="60">
        <f>INT(L70)</f>
        <v>0</v>
      </c>
      <c r="M69" s="60">
        <f>INT((L70-L69)*24)</f>
        <v>0</v>
      </c>
      <c r="N69" s="61">
        <f>(((L70-L69)*24)-INT((L70-L69)*24))*60</f>
        <v>0</v>
      </c>
      <c r="O69" s="200">
        <f>AL70</f>
        <v>0</v>
      </c>
      <c r="P69" s="121">
        <f>INT(P70)</f>
        <v>0</v>
      </c>
      <c r="Q69" s="121">
        <f>INT((P70-P69)*24)</f>
        <v>0</v>
      </c>
      <c r="R69" s="122">
        <f>(((P70-P69)*24)-INT((P70-P69)*24))*60</f>
        <v>0</v>
      </c>
      <c r="S69" s="201">
        <f>INT(S70)</f>
        <v>0</v>
      </c>
      <c r="T69" s="202">
        <f>INT((S70-S69)*24)</f>
        <v>0</v>
      </c>
      <c r="U69" s="203">
        <f>(((S70-S69)*24)-INT((S70-S69)*24))*60</f>
        <v>0</v>
      </c>
      <c r="V69" s="204">
        <f>IF('Barmouth-Caernarfon'!K72=0," ",AD70)</f>
        <v>0</v>
      </c>
      <c r="W69" s="205">
        <f>INT(W70)</f>
        <v>0</v>
      </c>
      <c r="X69" s="205">
        <f>INT((W70-W69)*24)</f>
        <v>0</v>
      </c>
      <c r="Y69" s="206">
        <f>(((W70-W69)*24)-INT((W70-W69)*24))*60</f>
        <v>0</v>
      </c>
      <c r="Z69" s="207">
        <f>AF70</f>
        <v>0</v>
      </c>
      <c r="AA69" s="126"/>
      <c r="AB69" s="126"/>
      <c r="AC69" s="192"/>
      <c r="AD69" s="5"/>
      <c r="AE69" s="5"/>
      <c r="AF69" s="192"/>
      <c r="AG69" s="192"/>
    </row>
    <row r="70" spans="1:38" ht="14.25" customHeight="1">
      <c r="A70" s="3"/>
      <c r="B70" s="129"/>
      <c r="C70" s="69"/>
      <c r="D70" s="209">
        <f>'Barmouth-Caernarfon'!E73+'Caernarfon-Whitehaven'!E72+'Whitehaven-Fort William'!E71</f>
        <v>0</v>
      </c>
      <c r="E70" s="69"/>
      <c r="F70" s="69"/>
      <c r="G70" s="133">
        <f>IF('Barmouth-Caernarfon'!E73=0," ",'Barmouth-Caernarfon'!E73+1000+IF('Caernarfon-Whitehaven'!E72=0,0,'Caernarfon-Whitehaven'!E72-100+IF('Whitehaven-Fort William'!E71=0,0,'Whitehaven-Fort William'!E71-100)))</f>
        <v>0</v>
      </c>
      <c r="H70" s="69">
        <f>'Barmouth-Caernarfon'!H73+'Caernarfon-Whitehaven'!H72+'Whitehaven-Fort William'!H71</f>
        <v>0</v>
      </c>
      <c r="I70" s="69"/>
      <c r="J70" s="69"/>
      <c r="K70" s="133">
        <f>IF('Barmouth-Caernarfon'!H73=0," ",'Barmouth-Caernarfon'!H73+1000+IF('Caernarfon-Whitehaven'!H72=0,0,'Caernarfon-Whitehaven'!H72-100+IF('Whitehaven-Fort William'!H71=0,0,'Whitehaven-Fort William'!H71-100)))</f>
        <v>0</v>
      </c>
      <c r="L70" s="68">
        <f>'Barmouth-Caernarfon'!O73+'Caernarfon-Whitehaven'!R72+'Whitehaven-Fort William'!O71</f>
        <v>0</v>
      </c>
      <c r="M70" s="69"/>
      <c r="N70" s="69"/>
      <c r="O70" s="133">
        <f>IF('Barmouth-Caernarfon'!O73=0," ",'Barmouth-Caernarfon'!O73+1000+IF('Caernarfon-Whitehaven'!R72=0,0,'Caernarfon-Whitehaven'!R72-100+IF('Whitehaven-Fort William'!O71=0,0,'Whitehaven-Fort William'!O71-100)))</f>
        <v>0</v>
      </c>
      <c r="P70" s="68">
        <f>'Whitehaven-Fort William'!N70+'Caernarfon-Whitehaven'!X72+'Caernarfon-Whitehaven'!N72+'Barmouth-Caernarfon'!N72+'Caernarfon-Whitehaven'!U72</f>
        <v>0</v>
      </c>
      <c r="Q70" s="69"/>
      <c r="R70" s="69"/>
      <c r="S70" s="210">
        <f>P70+L70+D70</f>
        <v>0</v>
      </c>
      <c r="T70" s="69"/>
      <c r="U70" s="69"/>
      <c r="V70" s="211"/>
      <c r="W70" s="68">
        <f>L70+H70</f>
        <v>0</v>
      </c>
      <c r="X70" s="69"/>
      <c r="Y70" s="132"/>
      <c r="Z70" s="212"/>
      <c r="AA70" s="126"/>
      <c r="AB70" s="126"/>
      <c r="AC70" s="192">
        <f>IF('Barmouth-Caernarfon'!E73=0," ",'Barmouth-Caernarfon'!E73+1000+IF('Barmouth-Caernarfon'!O73=0,0,'Barmouth-Caernarfon'!O73-100+'Barmouth-Caernarfon'!N73+IF('Caernarfon-Whitehaven'!E72=0,0,'Caernarfon-Whitehaven'!E72-100+IF('Caernarfon-Whitehaven'!R72=0,0,'Caernarfon-Whitehaven'!R72-100+'Caernarfon-Whitehaven'!N72+IF('Whitehaven-Fort William'!E71=0,0,'Whitehaven-Fort William'!E71-100+'Caernarfon-Whitehaven'!X132+'Whitehaven-Fort William'!N71+'Caernarfon-Whitehaven'!X72+IF('Whitehaven-Fort William'!O71=0,0,'Whitehaven-Fort William'!O71-100))))))</f>
        <v>0</v>
      </c>
      <c r="AD70" s="5">
        <f>IF(AC70=" "," ",RANK(AC70,AC$10:AC$78,1))</f>
        <v>0</v>
      </c>
      <c r="AE70" s="5">
        <f>IF('Barmouth-Caernarfon'!H73=0," ",'Barmouth-Caernarfon'!H73+1000+IF('Barmouth-Caernarfon'!O73=0,0,'Barmouth-Caernarfon'!O73-100+IF('Caernarfon-Whitehaven'!H72=0,0,'Caernarfon-Whitehaven'!H72-100+IF('Caernarfon-Whitehaven'!R72=0,0,'Caernarfon-Whitehaven'!R72-100+IF('Whitehaven-Fort William'!H71=0,0,'Whitehaven-Fort William'!H71-100+IF('Whitehaven-Fort William'!O71=0,0,'Whitehaven-Fort William'!O71-100))))))</f>
        <v>0</v>
      </c>
      <c r="AF70" s="5">
        <f>IF(AE70=" "," ",RANK(AE70,AE$10:AE$78,1))</f>
        <v>0</v>
      </c>
      <c r="AG70" s="192">
        <f>G70</f>
        <v>0</v>
      </c>
      <c r="AH70" s="5">
        <f>IF(AG70=" "," ",RANK(AG70,AG$10:AG$78,1))</f>
        <v>0</v>
      </c>
      <c r="AI70" s="6">
        <f>K70</f>
        <v>0</v>
      </c>
      <c r="AJ70" s="5">
        <f>IF(AI70=" "," ",RANK(AI70,AI$10:AI$78,1))</f>
        <v>0</v>
      </c>
      <c r="AK70" s="6">
        <f>O70</f>
        <v>0</v>
      </c>
      <c r="AL70" s="5">
        <f>IF(AK70=" "," ",RANK(AK70,AK$10:AK$78,1))</f>
        <v>0</v>
      </c>
    </row>
    <row r="71" spans="1:33" ht="22.5" customHeight="1">
      <c r="A71" s="3"/>
      <c r="B71" s="118">
        <f>IF('Whitehaven-Fort William'!B72=0," ",IF('Whitehaven-Fort William'!B72=" "," ",'Whitehaven-Fort William'!B72))</f>
        <v>0</v>
      </c>
      <c r="C71" s="119">
        <f>'Barmouth-Caernarfon'!C74</f>
        <v>0</v>
      </c>
      <c r="D71" s="53">
        <f>INT(D72)</f>
        <v>0</v>
      </c>
      <c r="E71" s="53">
        <f>INT((D72-D71)*24)</f>
        <v>0</v>
      </c>
      <c r="F71" s="54">
        <f>(((D72-D71)*24)-INT((D72-D71)*24))*60</f>
        <v>0</v>
      </c>
      <c r="G71" s="198">
        <f>AH72</f>
        <v>0</v>
      </c>
      <c r="H71" s="55">
        <f>INT(H72)</f>
        <v>0</v>
      </c>
      <c r="I71" s="55">
        <f>INT((H72-H71)*24)</f>
        <v>0</v>
      </c>
      <c r="J71" s="56">
        <f>(((H72-H71)*24)-INT((H72-H71)*24))*60</f>
        <v>0</v>
      </c>
      <c r="K71" s="199">
        <f>AJ72</f>
        <v>0</v>
      </c>
      <c r="L71" s="60">
        <f>INT(L72)</f>
        <v>0</v>
      </c>
      <c r="M71" s="60">
        <f>INT((L72-L71)*24)</f>
        <v>0</v>
      </c>
      <c r="N71" s="61">
        <f>(((L72-L71)*24)-INT((L72-L71)*24))*60</f>
        <v>0</v>
      </c>
      <c r="O71" s="200">
        <f>AL72</f>
        <v>0</v>
      </c>
      <c r="P71" s="121">
        <f>INT(P72)</f>
        <v>0</v>
      </c>
      <c r="Q71" s="121">
        <f>INT((P72-P71)*24)</f>
        <v>0</v>
      </c>
      <c r="R71" s="122">
        <f>(((P72-P71)*24)-INT((P72-P71)*24))*60</f>
        <v>0</v>
      </c>
      <c r="S71" s="201">
        <f>INT(S72)</f>
        <v>0</v>
      </c>
      <c r="T71" s="202">
        <f>INT((S72-S71)*24)</f>
        <v>0</v>
      </c>
      <c r="U71" s="203">
        <f>(((S72-S71)*24)-INT((S72-S71)*24))*60</f>
        <v>0</v>
      </c>
      <c r="V71" s="204">
        <f>IF('Barmouth-Caernarfon'!K74=0," ",AD72)</f>
        <v>0</v>
      </c>
      <c r="W71" s="205">
        <f>INT(W72)</f>
        <v>0</v>
      </c>
      <c r="X71" s="205">
        <f>INT((W72-W71)*24)</f>
        <v>0</v>
      </c>
      <c r="Y71" s="206">
        <f>(((W72-W71)*24)-INT((W72-W71)*24))*60</f>
        <v>0</v>
      </c>
      <c r="Z71" s="207">
        <f>AF72</f>
        <v>0</v>
      </c>
      <c r="AA71" s="126"/>
      <c r="AB71" s="126"/>
      <c r="AC71" s="192"/>
      <c r="AD71" s="5"/>
      <c r="AE71" s="5"/>
      <c r="AF71" s="192"/>
      <c r="AG71" s="192"/>
    </row>
    <row r="72" spans="1:38" ht="14.25" customHeight="1">
      <c r="A72" s="3"/>
      <c r="B72" s="129"/>
      <c r="C72" s="69"/>
      <c r="D72" s="209">
        <f>'Barmouth-Caernarfon'!E75+'Caernarfon-Whitehaven'!E74+'Whitehaven-Fort William'!E73</f>
        <v>0</v>
      </c>
      <c r="E72" s="69"/>
      <c r="F72" s="69"/>
      <c r="G72" s="133">
        <f>IF('Barmouth-Caernarfon'!E75=0," ",'Barmouth-Caernarfon'!E75+1000+IF('Caernarfon-Whitehaven'!E74=0,0,'Caernarfon-Whitehaven'!E74-100+IF('Whitehaven-Fort William'!E73=0,0,'Whitehaven-Fort William'!E73-100)))</f>
        <v>0</v>
      </c>
      <c r="H72" s="69">
        <f>'Barmouth-Caernarfon'!H75+'Caernarfon-Whitehaven'!H74+'Whitehaven-Fort William'!H73</f>
        <v>0</v>
      </c>
      <c r="I72" s="69"/>
      <c r="J72" s="69"/>
      <c r="K72" s="133">
        <f>IF('Barmouth-Caernarfon'!H75=0," ",'Barmouth-Caernarfon'!H75+1000+IF('Caernarfon-Whitehaven'!H74=0,0,'Caernarfon-Whitehaven'!H74-100+IF('Whitehaven-Fort William'!H73=0,0,'Whitehaven-Fort William'!H73-100)))</f>
        <v>0</v>
      </c>
      <c r="L72" s="68">
        <f>'Barmouth-Caernarfon'!O75+'Caernarfon-Whitehaven'!R74+'Whitehaven-Fort William'!O73</f>
        <v>0</v>
      </c>
      <c r="M72" s="69"/>
      <c r="N72" s="69"/>
      <c r="O72" s="133">
        <f>IF('Barmouth-Caernarfon'!O75=0," ",'Barmouth-Caernarfon'!O75+1000+IF('Caernarfon-Whitehaven'!R74=0,0,'Caernarfon-Whitehaven'!R74-100+IF('Whitehaven-Fort William'!O73=0,0,'Whitehaven-Fort William'!O73-100)))</f>
        <v>0</v>
      </c>
      <c r="P72" s="68">
        <f>'Whitehaven-Fort William'!N72+'Caernarfon-Whitehaven'!X74+'Caernarfon-Whitehaven'!N74+'Barmouth-Caernarfon'!N74+'Caernarfon-Whitehaven'!U74</f>
        <v>0</v>
      </c>
      <c r="Q72" s="69"/>
      <c r="R72" s="69"/>
      <c r="S72" s="210">
        <f>P72+L72+D72</f>
        <v>0</v>
      </c>
      <c r="T72" s="69"/>
      <c r="U72" s="69"/>
      <c r="V72" s="211"/>
      <c r="W72" s="68">
        <f>L72+H72</f>
        <v>0</v>
      </c>
      <c r="X72" s="69"/>
      <c r="Y72" s="132"/>
      <c r="Z72" s="212"/>
      <c r="AA72" s="126"/>
      <c r="AB72" s="126"/>
      <c r="AC72" s="192">
        <f>IF('Barmouth-Caernarfon'!E75=0," ",'Barmouth-Caernarfon'!E75+1000+IF('Barmouth-Caernarfon'!O75=0,0,'Barmouth-Caernarfon'!O75-100+'Barmouth-Caernarfon'!N75+IF('Caernarfon-Whitehaven'!E74=0,0,'Caernarfon-Whitehaven'!E74-100+IF('Caernarfon-Whitehaven'!R74=0,0,'Caernarfon-Whitehaven'!R74-100+'Caernarfon-Whitehaven'!N74+IF('Whitehaven-Fort William'!E73=0,0,'Whitehaven-Fort William'!E73-100+'Caernarfon-Whitehaven'!X134+'Whitehaven-Fort William'!N73+'Caernarfon-Whitehaven'!X74+IF('Whitehaven-Fort William'!O73=0,0,'Whitehaven-Fort William'!O73-100))))))</f>
        <v>0</v>
      </c>
      <c r="AD72" s="5">
        <f>IF(AC72=" "," ",RANK(AC72,AC$10:AC$78,1))</f>
        <v>0</v>
      </c>
      <c r="AE72" s="5">
        <f>IF('Barmouth-Caernarfon'!H75=0," ",'Barmouth-Caernarfon'!H75+1000+IF('Barmouth-Caernarfon'!O75=0,0,'Barmouth-Caernarfon'!O75-100+IF('Caernarfon-Whitehaven'!H74=0,0,'Caernarfon-Whitehaven'!H74-100+IF('Caernarfon-Whitehaven'!R74=0,0,'Caernarfon-Whitehaven'!R74-100+IF('Whitehaven-Fort William'!H73=0,0,'Whitehaven-Fort William'!H73-100+IF('Whitehaven-Fort William'!O73=0,0,'Whitehaven-Fort William'!O73-100))))))</f>
        <v>0</v>
      </c>
      <c r="AF72" s="5">
        <f>IF(AE72=" "," ",RANK(AE72,AE$10:AE$78,1))</f>
        <v>0</v>
      </c>
      <c r="AG72" s="192">
        <f>G72</f>
        <v>0</v>
      </c>
      <c r="AH72" s="5">
        <f>IF(AG72=" "," ",RANK(AG72,AG$10:AG$78,1))</f>
        <v>0</v>
      </c>
      <c r="AI72" s="6">
        <f>K72</f>
        <v>0</v>
      </c>
      <c r="AJ72" s="5">
        <f>IF(AI72=" "," ",RANK(AI72,AI$10:AI$78,1))</f>
        <v>0</v>
      </c>
      <c r="AK72" s="6">
        <f>O72</f>
        <v>0</v>
      </c>
      <c r="AL72" s="5">
        <f>IF(AK72=" "," ",RANK(AK72,AK$10:AK$78,1))</f>
        <v>0</v>
      </c>
    </row>
    <row r="73" spans="1:33" ht="24" customHeight="1">
      <c r="A73" s="3"/>
      <c r="B73" s="118">
        <f>IF('Whitehaven-Fort William'!B74=0," ",IF('Whitehaven-Fort William'!B74=" "," ",'Whitehaven-Fort William'!B74))</f>
        <v>0</v>
      </c>
      <c r="C73" s="119">
        <f>'Barmouth-Caernarfon'!C76</f>
        <v>0</v>
      </c>
      <c r="D73" s="53">
        <f>INT(D74)</f>
        <v>0</v>
      </c>
      <c r="E73" s="53">
        <f>INT((D74-D73)*24)</f>
        <v>0</v>
      </c>
      <c r="F73" s="54">
        <f>(((D74-D73)*24)-INT((D74-D73)*24))*60</f>
        <v>0</v>
      </c>
      <c r="G73" s="198">
        <f>AH74</f>
        <v>0</v>
      </c>
      <c r="H73" s="55">
        <f>INT(H74)</f>
        <v>0</v>
      </c>
      <c r="I73" s="55">
        <f>INT((H74-H73)*24)</f>
        <v>0</v>
      </c>
      <c r="J73" s="56">
        <f>(((H74-H73)*24)-INT((H74-H73)*24))*60</f>
        <v>0</v>
      </c>
      <c r="K73" s="199">
        <f>AJ74</f>
        <v>0</v>
      </c>
      <c r="L73" s="60">
        <f>INT(L74)</f>
        <v>0</v>
      </c>
      <c r="M73" s="60">
        <f>INT((L74-L73)*24)</f>
        <v>0</v>
      </c>
      <c r="N73" s="61">
        <f>(((L74-L73)*24)-INT((L74-L73)*24))*60</f>
        <v>0</v>
      </c>
      <c r="O73" s="200">
        <f>AL74</f>
        <v>0</v>
      </c>
      <c r="P73" s="121">
        <f>INT(P74)</f>
        <v>0</v>
      </c>
      <c r="Q73" s="121">
        <f>INT((P74-P73)*24)</f>
        <v>0</v>
      </c>
      <c r="R73" s="122">
        <f>(((P74-P73)*24)-INT((P74-P73)*24))*60</f>
        <v>0</v>
      </c>
      <c r="S73" s="201">
        <f>INT(S74)</f>
        <v>0</v>
      </c>
      <c r="T73" s="202">
        <f>INT((S74-S73)*24)</f>
        <v>0</v>
      </c>
      <c r="U73" s="203">
        <f>(((S74-S73)*24)-INT((S74-S73)*24))*60</f>
        <v>0</v>
      </c>
      <c r="V73" s="204">
        <f>IF('Barmouth-Caernarfon'!K76=0," ",AD74)</f>
        <v>0</v>
      </c>
      <c r="W73" s="205">
        <f>INT(W74)</f>
        <v>0</v>
      </c>
      <c r="X73" s="205">
        <f>INT((W74-W73)*24)</f>
        <v>0</v>
      </c>
      <c r="Y73" s="206">
        <f>(((W74-W73)*24)-INT((W74-W73)*24))*60</f>
        <v>0</v>
      </c>
      <c r="Z73" s="207">
        <f>AF74</f>
        <v>0</v>
      </c>
      <c r="AA73" s="126"/>
      <c r="AB73" s="126"/>
      <c r="AC73" s="192"/>
      <c r="AD73" s="5"/>
      <c r="AE73" s="5"/>
      <c r="AF73" s="192"/>
      <c r="AG73" s="192"/>
    </row>
    <row r="74" spans="1:38" ht="14.25" customHeight="1">
      <c r="A74" s="3"/>
      <c r="B74" s="129"/>
      <c r="C74" s="69"/>
      <c r="D74" s="209">
        <f>'Barmouth-Caernarfon'!E77+'Caernarfon-Whitehaven'!E76+'Whitehaven-Fort William'!E75</f>
        <v>0</v>
      </c>
      <c r="E74" s="69"/>
      <c r="F74" s="69"/>
      <c r="G74" s="133">
        <f>IF('Barmouth-Caernarfon'!E77=0," ",'Barmouth-Caernarfon'!E77+1000+IF('Caernarfon-Whitehaven'!E76=0,0,'Caernarfon-Whitehaven'!E76-100+IF('Whitehaven-Fort William'!E75=0,0,'Whitehaven-Fort William'!E75-100)))</f>
        <v>0</v>
      </c>
      <c r="H74" s="69">
        <f>'Barmouth-Caernarfon'!H77+'Caernarfon-Whitehaven'!H76+'Whitehaven-Fort William'!H75</f>
        <v>0</v>
      </c>
      <c r="I74" s="69"/>
      <c r="J74" s="69"/>
      <c r="K74" s="133">
        <f>IF('Barmouth-Caernarfon'!H77=0," ",'Barmouth-Caernarfon'!H77+1000+IF('Caernarfon-Whitehaven'!H76=0,0,'Caernarfon-Whitehaven'!H76-100+IF('Whitehaven-Fort William'!H75=0,0,'Whitehaven-Fort William'!H75-100)))</f>
        <v>0</v>
      </c>
      <c r="L74" s="68">
        <f>'Barmouth-Caernarfon'!O77+'Caernarfon-Whitehaven'!R76+'Whitehaven-Fort William'!O75</f>
        <v>0</v>
      </c>
      <c r="M74" s="69"/>
      <c r="N74" s="69"/>
      <c r="O74" s="133">
        <f>IF('Barmouth-Caernarfon'!O77=0," ",'Barmouth-Caernarfon'!O77+1000+IF('Caernarfon-Whitehaven'!R76=0,0,'Caernarfon-Whitehaven'!R76-100+IF('Whitehaven-Fort William'!O75=0,0,'Whitehaven-Fort William'!O75-100)))</f>
        <v>0</v>
      </c>
      <c r="P74" s="68">
        <f>'Whitehaven-Fort William'!N74+'Caernarfon-Whitehaven'!X76+'Caernarfon-Whitehaven'!N76+'Barmouth-Caernarfon'!N76+'Caernarfon-Whitehaven'!U76</f>
        <v>0</v>
      </c>
      <c r="Q74" s="69"/>
      <c r="R74" s="69"/>
      <c r="S74" s="210">
        <f>P74+L74+D74</f>
        <v>0</v>
      </c>
      <c r="T74" s="69"/>
      <c r="U74" s="69"/>
      <c r="V74" s="211"/>
      <c r="W74" s="68">
        <f>L74+H74</f>
        <v>0</v>
      </c>
      <c r="X74" s="69"/>
      <c r="Y74" s="132"/>
      <c r="Z74" s="212"/>
      <c r="AA74" s="126"/>
      <c r="AB74" s="126"/>
      <c r="AC74" s="192">
        <f>IF('Barmouth-Caernarfon'!E77=0," ",'Barmouth-Caernarfon'!E77+1000+IF('Barmouth-Caernarfon'!O77=0,0,'Barmouth-Caernarfon'!O77-100+'Barmouth-Caernarfon'!N77+IF('Caernarfon-Whitehaven'!E76=0,0,'Caernarfon-Whitehaven'!E76-100+IF('Caernarfon-Whitehaven'!R76=0,0,'Caernarfon-Whitehaven'!R76-100+'Caernarfon-Whitehaven'!N76+IF('Whitehaven-Fort William'!E75=0,0,'Whitehaven-Fort William'!E75-100+'Caernarfon-Whitehaven'!X136+'Whitehaven-Fort William'!N75+'Caernarfon-Whitehaven'!X76+IF('Whitehaven-Fort William'!O75=0,0,'Whitehaven-Fort William'!O75-100))))))</f>
        <v>0</v>
      </c>
      <c r="AD74" s="5">
        <f>IF(AC74=" "," ",RANK(AC74,AC$10:AC$78,1))</f>
        <v>0</v>
      </c>
      <c r="AE74" s="5">
        <f>IF('Barmouth-Caernarfon'!H77=0," ",'Barmouth-Caernarfon'!H77+1000+IF('Barmouth-Caernarfon'!O77=0,0,'Barmouth-Caernarfon'!O77-100+IF('Caernarfon-Whitehaven'!H76=0,0,'Caernarfon-Whitehaven'!H76-100+IF('Caernarfon-Whitehaven'!R76=0,0,'Caernarfon-Whitehaven'!R76-100+IF('Whitehaven-Fort William'!H75=0,0,'Whitehaven-Fort William'!H75-100+IF('Whitehaven-Fort William'!O75=0,0,'Whitehaven-Fort William'!O75-100))))))</f>
        <v>0</v>
      </c>
      <c r="AF74" s="5">
        <f>IF(AE74=" "," ",RANK(AE74,AE$10:AE$78,1))</f>
        <v>0</v>
      </c>
      <c r="AG74" s="192">
        <f>G74</f>
        <v>0</v>
      </c>
      <c r="AH74" s="5">
        <f>IF(AG74=" "," ",RANK(AG74,AG$10:AG$78,1))</f>
        <v>0</v>
      </c>
      <c r="AI74" s="6">
        <f>K74</f>
        <v>0</v>
      </c>
      <c r="AJ74" s="5">
        <f>IF(AI74=" "," ",RANK(AI74,AI$10:AI$78,1))</f>
        <v>0</v>
      </c>
      <c r="AK74" s="6">
        <f>O74</f>
        <v>0</v>
      </c>
      <c r="AL74" s="5">
        <f>IF(AK74=" "," ",RANK(AK74,AK$10:AK$78,1))</f>
        <v>0</v>
      </c>
    </row>
    <row r="75" spans="1:33" ht="24" customHeight="1">
      <c r="A75" s="3"/>
      <c r="B75" s="118">
        <f>IF('Whitehaven-Fort William'!B76=0," ",IF('Whitehaven-Fort William'!B76=" "," ",'Whitehaven-Fort William'!B76))</f>
        <v>0</v>
      </c>
      <c r="C75" s="119">
        <f>'Barmouth-Caernarfon'!C78</f>
        <v>0</v>
      </c>
      <c r="D75" s="53">
        <f>INT(D76)</f>
        <v>0</v>
      </c>
      <c r="E75" s="53">
        <f>INT((D76-D75)*24)</f>
        <v>0</v>
      </c>
      <c r="F75" s="54">
        <f>(((D76-D75)*24)-INT((D76-D75)*24))*60</f>
        <v>0</v>
      </c>
      <c r="G75" s="198">
        <f>AH76</f>
        <v>0</v>
      </c>
      <c r="H75" s="55">
        <f>INT(H76)</f>
        <v>0</v>
      </c>
      <c r="I75" s="55">
        <f>INT((H76-H75)*24)</f>
        <v>0</v>
      </c>
      <c r="J75" s="56">
        <f>(((H76-H75)*24)-INT((H76-H75)*24))*60</f>
        <v>0</v>
      </c>
      <c r="K75" s="199">
        <f>AJ76</f>
        <v>0</v>
      </c>
      <c r="L75" s="60">
        <f>INT(L76)</f>
        <v>0</v>
      </c>
      <c r="M75" s="60">
        <f>INT((L76-L75)*24)</f>
        <v>0</v>
      </c>
      <c r="N75" s="61">
        <f>(((L76-L75)*24)-INT((L76-L75)*24))*60</f>
        <v>0</v>
      </c>
      <c r="O75" s="200">
        <f>AL76</f>
        <v>0</v>
      </c>
      <c r="P75" s="121">
        <f>INT(P76)</f>
        <v>0</v>
      </c>
      <c r="Q75" s="121">
        <f>INT((P76-P75)*24)</f>
        <v>0</v>
      </c>
      <c r="R75" s="122">
        <f>(((P76-P75)*24)-INT((P76-P75)*24))*60</f>
        <v>0</v>
      </c>
      <c r="S75" s="201">
        <f>INT(S76)</f>
        <v>0</v>
      </c>
      <c r="T75" s="202">
        <f>INT((S76-S75)*24)</f>
        <v>0</v>
      </c>
      <c r="U75" s="203">
        <f>(((S76-S75)*24)-INT((S76-S75)*24))*60</f>
        <v>0</v>
      </c>
      <c r="V75" s="204">
        <f>IF('Barmouth-Caernarfon'!K78=0," ",AD76)</f>
        <v>0</v>
      </c>
      <c r="W75" s="205">
        <f>INT(W76)</f>
        <v>0</v>
      </c>
      <c r="X75" s="205">
        <f>INT((W76-W75)*24)</f>
        <v>0</v>
      </c>
      <c r="Y75" s="206">
        <f>(((W76-W75)*24)-INT((W76-W75)*24))*60</f>
        <v>0</v>
      </c>
      <c r="Z75" s="207">
        <f>AF76</f>
        <v>0</v>
      </c>
      <c r="AA75" s="126"/>
      <c r="AB75" s="126"/>
      <c r="AC75" s="192"/>
      <c r="AD75" s="5"/>
      <c r="AE75" s="5"/>
      <c r="AF75" s="192"/>
      <c r="AG75" s="192"/>
    </row>
    <row r="76" spans="1:38" ht="14.25" customHeight="1">
      <c r="A76" s="3"/>
      <c r="B76" s="129"/>
      <c r="C76" s="69"/>
      <c r="D76" s="209">
        <f>'Barmouth-Caernarfon'!E79+'Caernarfon-Whitehaven'!E78+'Whitehaven-Fort William'!E77</f>
        <v>0</v>
      </c>
      <c r="E76" s="69"/>
      <c r="F76" s="69"/>
      <c r="G76" s="133">
        <f>IF('Barmouth-Caernarfon'!E79=0," ",'Barmouth-Caernarfon'!E79+1000+IF('Caernarfon-Whitehaven'!E78=0,0,'Caernarfon-Whitehaven'!E78-100+IF('Whitehaven-Fort William'!E77=0,0,'Whitehaven-Fort William'!E77-100)))</f>
        <v>0</v>
      </c>
      <c r="H76" s="69">
        <f>'Barmouth-Caernarfon'!H79+'Caernarfon-Whitehaven'!H78+'Whitehaven-Fort William'!H77</f>
        <v>0</v>
      </c>
      <c r="I76" s="69"/>
      <c r="J76" s="69"/>
      <c r="K76" s="133">
        <f>IF('Barmouth-Caernarfon'!H79=0," ",'Barmouth-Caernarfon'!H79+1000+IF('Caernarfon-Whitehaven'!H78=0,0,'Caernarfon-Whitehaven'!H78-100+IF('Whitehaven-Fort William'!H77=0,0,'Whitehaven-Fort William'!H77-100)))</f>
        <v>0</v>
      </c>
      <c r="L76" s="68">
        <f>'Barmouth-Caernarfon'!O79+'Caernarfon-Whitehaven'!R78+'Whitehaven-Fort William'!O77</f>
        <v>0</v>
      </c>
      <c r="M76" s="69"/>
      <c r="N76" s="69"/>
      <c r="O76" s="133">
        <f>IF('Barmouth-Caernarfon'!O79=0," ",'Barmouth-Caernarfon'!O79+1000+IF('Caernarfon-Whitehaven'!R78=0,0,'Caernarfon-Whitehaven'!R78-100+IF('Whitehaven-Fort William'!O77=0,0,'Whitehaven-Fort William'!O77-100)))</f>
        <v>0</v>
      </c>
      <c r="P76" s="68">
        <f>'Whitehaven-Fort William'!N76+'Caernarfon-Whitehaven'!X78+'Caernarfon-Whitehaven'!N78+'Barmouth-Caernarfon'!N78+'Caernarfon-Whitehaven'!U78</f>
        <v>0</v>
      </c>
      <c r="Q76" s="69"/>
      <c r="R76" s="69"/>
      <c r="S76" s="210">
        <f>P76+L76+D76</f>
        <v>0</v>
      </c>
      <c r="T76" s="69"/>
      <c r="U76" s="69"/>
      <c r="V76" s="211"/>
      <c r="W76" s="68">
        <f>L76+H76</f>
        <v>0</v>
      </c>
      <c r="X76" s="69"/>
      <c r="Y76" s="132"/>
      <c r="Z76" s="212"/>
      <c r="AA76" s="126"/>
      <c r="AB76" s="126"/>
      <c r="AC76" s="192">
        <f>IF('Barmouth-Caernarfon'!E79=0," ",'Barmouth-Caernarfon'!E79+1000+IF('Barmouth-Caernarfon'!O79=0,0,'Barmouth-Caernarfon'!O79-100+'Barmouth-Caernarfon'!N79+IF('Caernarfon-Whitehaven'!E78=0,0,'Caernarfon-Whitehaven'!E78-100+IF('Caernarfon-Whitehaven'!R78=0,0,'Caernarfon-Whitehaven'!R78-100+'Caernarfon-Whitehaven'!N78+IF('Whitehaven-Fort William'!E77=0,0,'Whitehaven-Fort William'!E77-100+'Caernarfon-Whitehaven'!X138+'Whitehaven-Fort William'!N77+'Caernarfon-Whitehaven'!X78+IF('Whitehaven-Fort William'!O77=0,0,'Whitehaven-Fort William'!O77-100))))))</f>
        <v>0</v>
      </c>
      <c r="AD76" s="5">
        <f>IF(AC76=" "," ",RANK(AC76,AC$10:AC$78,1))</f>
        <v>0</v>
      </c>
      <c r="AE76" s="5">
        <f>IF('Barmouth-Caernarfon'!H79=0," ",'Barmouth-Caernarfon'!H79+1000+IF('Barmouth-Caernarfon'!O79=0,0,'Barmouth-Caernarfon'!O79-100+IF('Caernarfon-Whitehaven'!H78=0,0,'Caernarfon-Whitehaven'!H78-100+IF('Caernarfon-Whitehaven'!R78=0,0,'Caernarfon-Whitehaven'!R78-100+IF('Whitehaven-Fort William'!H77=0,0,'Whitehaven-Fort William'!H77-100+IF('Whitehaven-Fort William'!O77=0,0,'Whitehaven-Fort William'!O77-100))))))</f>
        <v>0</v>
      </c>
      <c r="AF76" s="5">
        <f>IF(AE76=" "," ",RANK(AE76,AE$10:AE$78,1))</f>
        <v>0</v>
      </c>
      <c r="AG76" s="192">
        <f>G76</f>
        <v>0</v>
      </c>
      <c r="AH76" s="5">
        <f>IF(AG76=" "," ",RANK(AG76,AG$10:AG$78,1))</f>
        <v>0</v>
      </c>
      <c r="AI76" s="6">
        <f>K76</f>
        <v>0</v>
      </c>
      <c r="AJ76" s="5">
        <f>IF(AI76=" "," ",RANK(AI76,AI$10:AI$78,1))</f>
        <v>0</v>
      </c>
      <c r="AK76" s="6">
        <f>O76</f>
        <v>0</v>
      </c>
      <c r="AL76" s="5">
        <f>IF(AK76=" "," ",RANK(AK76,AK$10:AK$78,1))</f>
        <v>0</v>
      </c>
    </row>
    <row r="77" spans="1:33" ht="24" customHeight="1">
      <c r="A77" s="3"/>
      <c r="B77" s="118">
        <f>IF('Whitehaven-Fort William'!B78=0," ",IF('Whitehaven-Fort William'!B78=" "," ",'Whitehaven-Fort William'!B78))</f>
        <v>0</v>
      </c>
      <c r="C77" s="119">
        <f>'Barmouth-Caernarfon'!C80</f>
        <v>0</v>
      </c>
      <c r="D77" s="53">
        <f>INT(D78)</f>
        <v>0</v>
      </c>
      <c r="E77" s="53">
        <f>INT((D78-D77)*24)</f>
        <v>0</v>
      </c>
      <c r="F77" s="54">
        <f>(((D78-D77)*24)-INT((D78-D77)*24))*60</f>
        <v>0</v>
      </c>
      <c r="G77" s="198">
        <f>AH78</f>
        <v>0</v>
      </c>
      <c r="H77" s="55">
        <f>INT(H78)</f>
        <v>0</v>
      </c>
      <c r="I77" s="55">
        <f>INT((H78-H77)*24)</f>
        <v>0</v>
      </c>
      <c r="J77" s="56">
        <f>(((H78-H77)*24)-INT((H78-H77)*24))*60</f>
        <v>0</v>
      </c>
      <c r="K77" s="199">
        <f>AJ78</f>
        <v>0</v>
      </c>
      <c r="L77" s="60">
        <f>INT(L78)</f>
        <v>0</v>
      </c>
      <c r="M77" s="60">
        <f>INT((L78-L77)*24)</f>
        <v>0</v>
      </c>
      <c r="N77" s="61">
        <f>(((L78-L77)*24)-INT((L78-L77)*24))*60</f>
        <v>0</v>
      </c>
      <c r="O77" s="200">
        <f>AL78</f>
        <v>0</v>
      </c>
      <c r="P77" s="121">
        <f>INT(P78)</f>
        <v>0</v>
      </c>
      <c r="Q77" s="121">
        <f>INT((P78-P77)*24)</f>
        <v>0</v>
      </c>
      <c r="R77" s="122">
        <f>(((P78-P77)*24)-INT((P78-P77)*24))*60</f>
        <v>0</v>
      </c>
      <c r="S77" s="201">
        <f>INT(S78)</f>
        <v>0</v>
      </c>
      <c r="T77" s="202">
        <f>INT((S78-S77)*24)</f>
        <v>0</v>
      </c>
      <c r="U77" s="203">
        <f>(((S78-S77)*24)-INT((S78-S77)*24))*60</f>
        <v>0</v>
      </c>
      <c r="V77" s="204">
        <f>IF('Barmouth-Caernarfon'!K80=0," ",AD78)</f>
        <v>0</v>
      </c>
      <c r="W77" s="205">
        <f>INT(W78)</f>
        <v>0</v>
      </c>
      <c r="X77" s="205">
        <f>INT((W78-W77)*24)</f>
        <v>0</v>
      </c>
      <c r="Y77" s="206">
        <f>(((W78-W77)*24)-INT((W78-W77)*24))*60</f>
        <v>0</v>
      </c>
      <c r="Z77" s="207">
        <f>AF78</f>
        <v>0</v>
      </c>
      <c r="AA77" s="126"/>
      <c r="AB77" s="126"/>
      <c r="AC77" s="192"/>
      <c r="AD77" s="5"/>
      <c r="AE77" s="5"/>
      <c r="AF77" s="192"/>
      <c r="AG77" s="192"/>
    </row>
    <row r="78" spans="1:38" ht="14.25" customHeight="1">
      <c r="A78" s="3"/>
      <c r="B78" s="78"/>
      <c r="C78" s="79"/>
      <c r="D78" s="214">
        <f>'Barmouth-Caernarfon'!E81+'Caernarfon-Whitehaven'!E80+'Whitehaven-Fort William'!E79</f>
        <v>0</v>
      </c>
      <c r="E78" s="79"/>
      <c r="F78" s="79"/>
      <c r="G78" s="137">
        <f>IF('Barmouth-Caernarfon'!E81=0," ",'Barmouth-Caernarfon'!E81+1000+IF('Caernarfon-Whitehaven'!E80=0,0,'Caernarfon-Whitehaven'!E80-100+IF('Whitehaven-Fort William'!E79=0,0,'Whitehaven-Fort William'!E79-100)))</f>
        <v>0</v>
      </c>
      <c r="H78" s="79">
        <f>'Barmouth-Caernarfon'!H81+'Caernarfon-Whitehaven'!H80+'Whitehaven-Fort William'!H79</f>
        <v>0</v>
      </c>
      <c r="I78" s="79"/>
      <c r="J78" s="79"/>
      <c r="K78" s="137">
        <f>IF('Barmouth-Caernarfon'!H81=0," ",'Barmouth-Caernarfon'!H81+1000+IF('Caernarfon-Whitehaven'!H80=0,0,'Caernarfon-Whitehaven'!H80-100+IF('Whitehaven-Fort William'!H79=0,0,'Whitehaven-Fort William'!H79-100)))</f>
        <v>0</v>
      </c>
      <c r="L78" s="81">
        <f>'Barmouth-Caernarfon'!O81+'Caernarfon-Whitehaven'!R80+'Whitehaven-Fort William'!O79</f>
        <v>0</v>
      </c>
      <c r="M78" s="79"/>
      <c r="N78" s="79"/>
      <c r="O78" s="137">
        <f>IF('Barmouth-Caernarfon'!O81=0," ",'Barmouth-Caernarfon'!O81+1000+IF('Caernarfon-Whitehaven'!R80=0,0,'Caernarfon-Whitehaven'!R80-100+IF('Whitehaven-Fort William'!O79=0,0,'Whitehaven-Fort William'!O79-100)))</f>
        <v>0</v>
      </c>
      <c r="P78" s="81">
        <f>'Whitehaven-Fort William'!N78+'Caernarfon-Whitehaven'!X80+'Caernarfon-Whitehaven'!N80+'Barmouth-Caernarfon'!N80+'Caernarfon-Whitehaven'!U80</f>
        <v>0</v>
      </c>
      <c r="Q78" s="79"/>
      <c r="R78" s="79"/>
      <c r="S78" s="215">
        <f>P78+L78+D78</f>
        <v>0</v>
      </c>
      <c r="T78" s="79"/>
      <c r="U78" s="79"/>
      <c r="V78" s="216"/>
      <c r="W78" s="81">
        <f>L78+H78</f>
        <v>0</v>
      </c>
      <c r="X78" s="79"/>
      <c r="Y78" s="136"/>
      <c r="Z78" s="217"/>
      <c r="AA78" s="126"/>
      <c r="AB78" s="126"/>
      <c r="AC78" s="192">
        <f>IF('Barmouth-Caernarfon'!E81=0," ",'Barmouth-Caernarfon'!E81+1000+IF('Barmouth-Caernarfon'!O81=0,0,'Barmouth-Caernarfon'!O81-100+'Barmouth-Caernarfon'!N81+IF('Caernarfon-Whitehaven'!E80=0,0,'Caernarfon-Whitehaven'!E80-100+IF('Caernarfon-Whitehaven'!R80=0,0,'Caernarfon-Whitehaven'!R80-100+'Caernarfon-Whitehaven'!N80+IF('Whitehaven-Fort William'!E79=0,0,'Whitehaven-Fort William'!E79-100+'Caernarfon-Whitehaven'!X140+'Whitehaven-Fort William'!N79+'Caernarfon-Whitehaven'!X80+IF('Whitehaven-Fort William'!O79=0,0,'Whitehaven-Fort William'!O79-100))))))</f>
        <v>0</v>
      </c>
      <c r="AD78" s="5">
        <f>IF(AC78=" "," ",RANK(AC78,AC$10:AC$78,1))</f>
        <v>0</v>
      </c>
      <c r="AE78" s="5">
        <f>IF('Barmouth-Caernarfon'!H81=0," ",'Barmouth-Caernarfon'!H81+1000+IF('Barmouth-Caernarfon'!O81=0,0,'Barmouth-Caernarfon'!O81-100+IF('Caernarfon-Whitehaven'!H80=0,0,'Caernarfon-Whitehaven'!H80-100+IF('Caernarfon-Whitehaven'!R80=0,0,'Caernarfon-Whitehaven'!R80-100+IF('Whitehaven-Fort William'!H79=0,0,'Whitehaven-Fort William'!H79-100+IF('Whitehaven-Fort William'!O79=0,0,'Whitehaven-Fort William'!O79-100))))))</f>
        <v>0</v>
      </c>
      <c r="AF78" s="5">
        <f>IF(AE78=" "," ",RANK(AE78,AE$10:AE$78,1))</f>
        <v>0</v>
      </c>
      <c r="AG78" s="192">
        <f>G78</f>
        <v>0</v>
      </c>
      <c r="AH78" s="5">
        <f>IF(AG78=" "," ",RANK(AG78,AG$10:AG$78,1))</f>
        <v>0</v>
      </c>
      <c r="AI78" s="6">
        <f>K78</f>
        <v>0</v>
      </c>
      <c r="AJ78" s="5">
        <f>IF(AI78=" "," ",RANK(AI78,AI$10:AI$78,1))</f>
        <v>0</v>
      </c>
      <c r="AK78" s="6">
        <f>O78</f>
        <v>0</v>
      </c>
      <c r="AL78" s="5">
        <f>IF(AK78=" "," ",RANK(AK78,AK$10:AK$78,1))</f>
        <v>0</v>
      </c>
    </row>
    <row r="79" spans="1:33" ht="14.2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126"/>
      <c r="AB79" s="126"/>
      <c r="AC79" s="5"/>
      <c r="AD79" s="5"/>
      <c r="AE79" s="5"/>
      <c r="AF79" s="5"/>
      <c r="AG79" s="5"/>
    </row>
    <row r="80" spans="1:33" ht="14.2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126"/>
      <c r="AB80" s="126"/>
      <c r="AC80" s="5"/>
      <c r="AD80" s="5"/>
      <c r="AE80" s="5"/>
      <c r="AF80" s="5"/>
      <c r="AG80" s="5"/>
    </row>
    <row r="81" spans="1:33" ht="14.2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126"/>
      <c r="AB81" s="126"/>
      <c r="AC81" s="5"/>
      <c r="AD81" s="5"/>
      <c r="AE81" s="5"/>
      <c r="AF81" s="5"/>
      <c r="AG81" s="5"/>
    </row>
    <row r="82" spans="1:33" ht="14.2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126"/>
      <c r="AB82" s="126"/>
      <c r="AC82" s="5"/>
      <c r="AD82" s="5"/>
      <c r="AE82" s="5"/>
      <c r="AF82" s="5"/>
      <c r="AG82" s="5"/>
    </row>
    <row r="83" spans="1:33" ht="14.2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126"/>
      <c r="AB83" s="126"/>
      <c r="AC83" s="5"/>
      <c r="AD83" s="5"/>
      <c r="AE83" s="5"/>
      <c r="AF83" s="5"/>
      <c r="AG83" s="5"/>
    </row>
    <row r="84" spans="1:33" ht="14.2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126"/>
      <c r="AB84" s="126"/>
      <c r="AC84" s="5"/>
      <c r="AD84" s="5"/>
      <c r="AE84" s="5"/>
      <c r="AF84" s="5"/>
      <c r="AG84" s="5"/>
    </row>
  </sheetData>
  <sheetProtection password="C845" sheet="1"/>
  <mergeCells count="16">
    <mergeCell ref="B3:Z3"/>
    <mergeCell ref="B4:Z4"/>
    <mergeCell ref="D5:K5"/>
    <mergeCell ref="L5:O5"/>
    <mergeCell ref="P5:R5"/>
    <mergeCell ref="S5:Z5"/>
    <mergeCell ref="B6:B7"/>
    <mergeCell ref="C6:C7"/>
    <mergeCell ref="D6:F6"/>
    <mergeCell ref="H6:J6"/>
    <mergeCell ref="L6:N6"/>
    <mergeCell ref="P6:R6"/>
    <mergeCell ref="S6:U6"/>
    <mergeCell ref="V6:V7"/>
    <mergeCell ref="W6:Y6"/>
    <mergeCell ref="Z6:Z7"/>
  </mergeCells>
  <conditionalFormatting sqref="C9">
    <cfRule type="cellIs" priority="1" dxfId="0" operator="greaterThan" stopIfTrue="1">
      <formula>0</formula>
    </cfRule>
    <cfRule type="cellIs" priority="2" dxfId="1" operator="equal" stopIfTrue="1">
      <formula>0</formula>
    </cfRule>
  </conditionalFormatting>
  <conditionalFormatting sqref="C11">
    <cfRule type="cellIs" priority="3" dxfId="0" operator="greaterThan" stopIfTrue="1">
      <formula>0</formula>
    </cfRule>
    <cfRule type="cellIs" priority="4" dxfId="1" operator="equal" stopIfTrue="1">
      <formula>0</formula>
    </cfRule>
  </conditionalFormatting>
  <conditionalFormatting sqref="C13">
    <cfRule type="cellIs" priority="5" dxfId="0" operator="greaterThan" stopIfTrue="1">
      <formula>0</formula>
    </cfRule>
    <cfRule type="cellIs" priority="6" dxfId="1" operator="equal" stopIfTrue="1">
      <formula>0</formula>
    </cfRule>
  </conditionalFormatting>
  <conditionalFormatting sqref="C15">
    <cfRule type="cellIs" priority="7" dxfId="0" operator="greaterThan" stopIfTrue="1">
      <formula>0</formula>
    </cfRule>
    <cfRule type="cellIs" priority="8" dxfId="1" operator="equal" stopIfTrue="1">
      <formula>0</formula>
    </cfRule>
  </conditionalFormatting>
  <conditionalFormatting sqref="C17">
    <cfRule type="cellIs" priority="9" dxfId="0" operator="greaterThan" stopIfTrue="1">
      <formula>0</formula>
    </cfRule>
    <cfRule type="cellIs" priority="10" dxfId="1" operator="equal" stopIfTrue="1">
      <formula>0</formula>
    </cfRule>
  </conditionalFormatting>
  <conditionalFormatting sqref="C19">
    <cfRule type="cellIs" priority="11" dxfId="0" operator="greaterThan" stopIfTrue="1">
      <formula>0</formula>
    </cfRule>
    <cfRule type="cellIs" priority="12" dxfId="1" operator="equal" stopIfTrue="1">
      <formula>0</formula>
    </cfRule>
  </conditionalFormatting>
  <conditionalFormatting sqref="C21">
    <cfRule type="cellIs" priority="13" dxfId="0" operator="greaterThan" stopIfTrue="1">
      <formula>0</formula>
    </cfRule>
    <cfRule type="cellIs" priority="14" dxfId="1" operator="equal" stopIfTrue="1">
      <formula>0</formula>
    </cfRule>
  </conditionalFormatting>
  <conditionalFormatting sqref="C23">
    <cfRule type="cellIs" priority="15" dxfId="0" operator="greaterThan" stopIfTrue="1">
      <formula>0</formula>
    </cfRule>
    <cfRule type="cellIs" priority="16" dxfId="1" operator="equal" stopIfTrue="1">
      <formula>0</formula>
    </cfRule>
  </conditionalFormatting>
  <conditionalFormatting sqref="C25">
    <cfRule type="cellIs" priority="17" dxfId="0" operator="greaterThan" stopIfTrue="1">
      <formula>0</formula>
    </cfRule>
    <cfRule type="cellIs" priority="18" dxfId="1" operator="equal" stopIfTrue="1">
      <formula>0</formula>
    </cfRule>
  </conditionalFormatting>
  <conditionalFormatting sqref="C27">
    <cfRule type="cellIs" priority="19" dxfId="0" operator="greaterThan" stopIfTrue="1">
      <formula>0</formula>
    </cfRule>
    <cfRule type="cellIs" priority="20" dxfId="1" operator="equal" stopIfTrue="1">
      <formula>0</formula>
    </cfRule>
  </conditionalFormatting>
  <conditionalFormatting sqref="C29">
    <cfRule type="cellIs" priority="21" dxfId="0" operator="greaterThan" stopIfTrue="1">
      <formula>0</formula>
    </cfRule>
    <cfRule type="cellIs" priority="22" dxfId="1" operator="equal" stopIfTrue="1">
      <formula>0</formula>
    </cfRule>
  </conditionalFormatting>
  <conditionalFormatting sqref="C31">
    <cfRule type="cellIs" priority="23" dxfId="0" operator="greaterThan" stopIfTrue="1">
      <formula>0</formula>
    </cfRule>
    <cfRule type="cellIs" priority="24" dxfId="1" operator="equal" stopIfTrue="1">
      <formula>0</formula>
    </cfRule>
  </conditionalFormatting>
  <conditionalFormatting sqref="C33">
    <cfRule type="cellIs" priority="25" dxfId="0" operator="greaterThan" stopIfTrue="1">
      <formula>0</formula>
    </cfRule>
    <cfRule type="cellIs" priority="26" dxfId="1" operator="equal" stopIfTrue="1">
      <formula>0</formula>
    </cfRule>
  </conditionalFormatting>
  <conditionalFormatting sqref="C35">
    <cfRule type="cellIs" priority="27" dxfId="0" operator="greaterThan" stopIfTrue="1">
      <formula>0</formula>
    </cfRule>
    <cfRule type="cellIs" priority="28" dxfId="1" operator="equal" stopIfTrue="1">
      <formula>0</formula>
    </cfRule>
  </conditionalFormatting>
  <conditionalFormatting sqref="C37">
    <cfRule type="cellIs" priority="29" dxfId="0" operator="greaterThan" stopIfTrue="1">
      <formula>0</formula>
    </cfRule>
    <cfRule type="cellIs" priority="30" dxfId="1" operator="equal" stopIfTrue="1">
      <formula>0</formula>
    </cfRule>
  </conditionalFormatting>
  <conditionalFormatting sqref="C39">
    <cfRule type="cellIs" priority="31" dxfId="0" operator="greaterThan" stopIfTrue="1">
      <formula>0</formula>
    </cfRule>
    <cfRule type="cellIs" priority="32" dxfId="1" operator="equal" stopIfTrue="1">
      <formula>0</formula>
    </cfRule>
  </conditionalFormatting>
  <conditionalFormatting sqref="C41">
    <cfRule type="cellIs" priority="33" dxfId="0" operator="greaterThan" stopIfTrue="1">
      <formula>0</formula>
    </cfRule>
    <cfRule type="cellIs" priority="34" dxfId="1" operator="equal" stopIfTrue="1">
      <formula>0</formula>
    </cfRule>
  </conditionalFormatting>
  <conditionalFormatting sqref="C43">
    <cfRule type="cellIs" priority="35" dxfId="0" operator="greaterThan" stopIfTrue="1">
      <formula>0</formula>
    </cfRule>
    <cfRule type="cellIs" priority="36" dxfId="1" operator="equal" stopIfTrue="1">
      <formula>0</formula>
    </cfRule>
  </conditionalFormatting>
  <conditionalFormatting sqref="C45">
    <cfRule type="cellIs" priority="37" dxfId="0" operator="greaterThan" stopIfTrue="1">
      <formula>0</formula>
    </cfRule>
    <cfRule type="cellIs" priority="38" dxfId="1" operator="equal" stopIfTrue="1">
      <formula>0</formula>
    </cfRule>
  </conditionalFormatting>
  <conditionalFormatting sqref="C47">
    <cfRule type="cellIs" priority="39" dxfId="0" operator="greaterThan" stopIfTrue="1">
      <formula>0</formula>
    </cfRule>
    <cfRule type="cellIs" priority="40" dxfId="1" operator="equal" stopIfTrue="1">
      <formula>0</formula>
    </cfRule>
  </conditionalFormatting>
  <conditionalFormatting sqref="C49">
    <cfRule type="cellIs" priority="41" dxfId="0" operator="greaterThan" stopIfTrue="1">
      <formula>0</formula>
    </cfRule>
    <cfRule type="cellIs" priority="42" dxfId="1" operator="equal" stopIfTrue="1">
      <formula>0</formula>
    </cfRule>
  </conditionalFormatting>
  <conditionalFormatting sqref="C51">
    <cfRule type="cellIs" priority="43" dxfId="0" operator="greaterThan" stopIfTrue="1">
      <formula>0</formula>
    </cfRule>
    <cfRule type="cellIs" priority="44" dxfId="1" operator="equal" stopIfTrue="1">
      <formula>0</formula>
    </cfRule>
  </conditionalFormatting>
  <conditionalFormatting sqref="C53">
    <cfRule type="cellIs" priority="45" dxfId="0" operator="greaterThan" stopIfTrue="1">
      <formula>0</formula>
    </cfRule>
    <cfRule type="cellIs" priority="46" dxfId="1" operator="equal" stopIfTrue="1">
      <formula>0</formula>
    </cfRule>
  </conditionalFormatting>
  <conditionalFormatting sqref="C55">
    <cfRule type="cellIs" priority="47" dxfId="0" operator="greaterThan" stopIfTrue="1">
      <formula>0</formula>
    </cfRule>
    <cfRule type="cellIs" priority="48" dxfId="1" operator="equal" stopIfTrue="1">
      <formula>0</formula>
    </cfRule>
  </conditionalFormatting>
  <conditionalFormatting sqref="C57">
    <cfRule type="cellIs" priority="49" dxfId="0" operator="greaterThan" stopIfTrue="1">
      <formula>0</formula>
    </cfRule>
    <cfRule type="cellIs" priority="50" dxfId="1" operator="equal" stopIfTrue="1">
      <formula>0</formula>
    </cfRule>
  </conditionalFormatting>
  <conditionalFormatting sqref="C59">
    <cfRule type="cellIs" priority="51" dxfId="0" operator="greaterThan" stopIfTrue="1">
      <formula>0</formula>
    </cfRule>
    <cfRule type="cellIs" priority="52" dxfId="1" operator="equal" stopIfTrue="1">
      <formula>0</formula>
    </cfRule>
  </conditionalFormatting>
  <conditionalFormatting sqref="C61">
    <cfRule type="cellIs" priority="53" dxfId="0" operator="greaterThan" stopIfTrue="1">
      <formula>0</formula>
    </cfRule>
    <cfRule type="cellIs" priority="54" dxfId="1" operator="equal" stopIfTrue="1">
      <formula>0</formula>
    </cfRule>
  </conditionalFormatting>
  <conditionalFormatting sqref="C63">
    <cfRule type="cellIs" priority="55" dxfId="0" operator="greaterThan" stopIfTrue="1">
      <formula>0</formula>
    </cfRule>
    <cfRule type="cellIs" priority="56" dxfId="1" operator="equal" stopIfTrue="1">
      <formula>0</formula>
    </cfRule>
  </conditionalFormatting>
  <conditionalFormatting sqref="C65">
    <cfRule type="cellIs" priority="57" dxfId="0" operator="greaterThan" stopIfTrue="1">
      <formula>0</formula>
    </cfRule>
    <cfRule type="cellIs" priority="58" dxfId="1" operator="equal" stopIfTrue="1">
      <formula>0</formula>
    </cfRule>
  </conditionalFormatting>
  <conditionalFormatting sqref="C67">
    <cfRule type="cellIs" priority="59" dxfId="0" operator="greaterThan" stopIfTrue="1">
      <formula>0</formula>
    </cfRule>
    <cfRule type="cellIs" priority="60" dxfId="1" operator="equal" stopIfTrue="1">
      <formula>0</formula>
    </cfRule>
  </conditionalFormatting>
  <conditionalFormatting sqref="C69">
    <cfRule type="cellIs" priority="61" dxfId="0" operator="greaterThan" stopIfTrue="1">
      <formula>0</formula>
    </cfRule>
    <cfRule type="cellIs" priority="62" dxfId="1" operator="equal" stopIfTrue="1">
      <formula>0</formula>
    </cfRule>
  </conditionalFormatting>
  <conditionalFormatting sqref="C71">
    <cfRule type="cellIs" priority="63" dxfId="0" operator="greaterThan" stopIfTrue="1">
      <formula>0</formula>
    </cfRule>
    <cfRule type="cellIs" priority="64" dxfId="1" operator="equal" stopIfTrue="1">
      <formula>0</formula>
    </cfRule>
  </conditionalFormatting>
  <conditionalFormatting sqref="C73">
    <cfRule type="cellIs" priority="65" dxfId="0" operator="greaterThan" stopIfTrue="1">
      <formula>0</formula>
    </cfRule>
    <cfRule type="cellIs" priority="66" dxfId="1" operator="equal" stopIfTrue="1">
      <formula>0</formula>
    </cfRule>
  </conditionalFormatting>
  <conditionalFormatting sqref="C75">
    <cfRule type="cellIs" priority="67" dxfId="0" operator="greaterThan" stopIfTrue="1">
      <formula>0</formula>
    </cfRule>
    <cfRule type="cellIs" priority="68" dxfId="1" operator="equal" stopIfTrue="1">
      <formula>0</formula>
    </cfRule>
  </conditionalFormatting>
  <conditionalFormatting sqref="C77">
    <cfRule type="cellIs" priority="69" dxfId="0" operator="greaterThan" stopIfTrue="1">
      <formula>0</formula>
    </cfRule>
    <cfRule type="cellIs" priority="70" dxfId="1" operator="equal" stopIfTrue="1">
      <formula>0</formula>
    </cfRule>
  </conditionalFormatting>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dimension ref="A1:O81"/>
  <sheetViews>
    <sheetView zoomScale="90" zoomScaleNormal="90" workbookViewId="0" topLeftCell="A45">
      <selection activeCell="A3" sqref="A3"/>
    </sheetView>
  </sheetViews>
  <sheetFormatPr defaultColWidth="11.421875" defaultRowHeight="12.75"/>
  <cols>
    <col min="1" max="1" width="20.00390625" style="0" customWidth="1"/>
    <col min="2" max="4" width="4.7109375" style="0" customWidth="1"/>
    <col min="5" max="5" width="6.57421875" style="0" customWidth="1"/>
    <col min="6" max="7" width="4.7109375" style="0" customWidth="1"/>
    <col min="8" max="8" width="4.7109375" style="218" customWidth="1"/>
    <col min="9" max="9" width="6.57421875" style="0" customWidth="1"/>
    <col min="10" max="12" width="4.7109375" style="0" customWidth="1"/>
    <col min="13" max="13" width="6.57421875" style="0" customWidth="1"/>
    <col min="14" max="14" width="10.140625" style="0" customWidth="1"/>
    <col min="15" max="15" width="0" style="0" hidden="1" customWidth="1"/>
    <col min="16" max="34" width="11.57421875" style="219" customWidth="1"/>
    <col min="35" max="16384" width="11.57421875" style="0" customWidth="1"/>
  </cols>
  <sheetData>
    <row r="1" spans="1:14" ht="23.25" customHeight="1">
      <c r="A1" s="220" t="s">
        <v>61</v>
      </c>
      <c r="B1" s="220"/>
      <c r="C1" s="220"/>
      <c r="D1" s="220"/>
      <c r="E1" s="220"/>
      <c r="F1" s="220"/>
      <c r="G1" s="220"/>
      <c r="H1" s="220"/>
      <c r="I1" s="220"/>
      <c r="J1" s="220"/>
      <c r="K1" s="220"/>
      <c r="L1" s="220"/>
      <c r="M1" s="220"/>
      <c r="N1" s="220"/>
    </row>
    <row r="2" spans="1:15" ht="21.75" customHeight="1">
      <c r="A2" s="221" t="s">
        <v>94</v>
      </c>
      <c r="B2" s="221"/>
      <c r="C2" s="221"/>
      <c r="D2" s="221"/>
      <c r="E2" s="221"/>
      <c r="F2" s="221"/>
      <c r="G2" s="221"/>
      <c r="H2" s="221"/>
      <c r="I2" s="221"/>
      <c r="J2" s="221"/>
      <c r="K2" s="221"/>
      <c r="L2" s="221"/>
      <c r="M2" s="221"/>
      <c r="N2" s="221"/>
      <c r="O2" s="221"/>
    </row>
    <row r="3" spans="1:14" ht="27.75" customHeight="1">
      <c r="A3" s="222" t="s">
        <v>6</v>
      </c>
      <c r="B3" s="223" t="s">
        <v>9</v>
      </c>
      <c r="C3" s="223"/>
      <c r="D3" s="223"/>
      <c r="E3" s="223" t="s">
        <v>82</v>
      </c>
      <c r="F3" s="224" t="s">
        <v>10</v>
      </c>
      <c r="G3" s="224"/>
      <c r="H3" s="224"/>
      <c r="I3" s="225" t="s">
        <v>82</v>
      </c>
      <c r="J3" s="226" t="s">
        <v>67</v>
      </c>
      <c r="K3" s="226"/>
      <c r="L3" s="226"/>
      <c r="M3" s="226" t="s">
        <v>82</v>
      </c>
      <c r="N3" s="227">
        <f>IF(SUM(N5:N40)=0," ","Race Posn")</f>
        <v>0</v>
      </c>
    </row>
    <row r="4" spans="1:14" ht="18.75" customHeight="1">
      <c r="A4" s="222"/>
      <c r="B4" s="228" t="s">
        <v>23</v>
      </c>
      <c r="C4" s="228" t="s">
        <v>24</v>
      </c>
      <c r="D4" s="228" t="s">
        <v>25</v>
      </c>
      <c r="E4" s="223"/>
      <c r="F4" s="229" t="s">
        <v>23</v>
      </c>
      <c r="G4" s="229" t="s">
        <v>24</v>
      </c>
      <c r="H4" s="230" t="s">
        <v>25</v>
      </c>
      <c r="I4" s="225"/>
      <c r="J4" s="231" t="s">
        <v>23</v>
      </c>
      <c r="K4" s="231" t="s">
        <v>24</v>
      </c>
      <c r="L4" s="231" t="s">
        <v>25</v>
      </c>
      <c r="M4" s="226"/>
      <c r="N4" s="227"/>
    </row>
    <row r="5" spans="1:14" ht="18.75" customHeight="1">
      <c r="A5" s="232">
        <f>IF('Barmouth-Caernarfon'!B12=0," ",IF('Barmouth-Caernarfon'!B12=" "," ",'Barmouth-Caernarfon'!B12))</f>
        <v>0</v>
      </c>
      <c r="B5" s="233">
        <f>IF('Whitehaven-Fort William'!$E11=0," ",'Whitehaven-Fort William'!E10)</f>
        <v>1</v>
      </c>
      <c r="C5" s="233">
        <f>IF('Whitehaven-Fort William'!$E11=0," ",'Whitehaven-Fort William'!F10)</f>
        <v>10</v>
      </c>
      <c r="D5" s="233">
        <f>IF('Whitehaven-Fort William'!$E11=0," ",'Whitehaven-Fort William'!G10)</f>
        <v>46.99999999254942</v>
      </c>
      <c r="E5" s="234">
        <f>IF('Whitehaven-Fort William'!L10=0," ",'Whitehaven-Fort William'!L10)</f>
        <v>1</v>
      </c>
      <c r="F5" s="235">
        <f>IF('Whitehaven-Fort William'!$H11=0," ",'Whitehaven-Fort William'!H10)</f>
        <v>1</v>
      </c>
      <c r="G5" s="235">
        <f>IF('Whitehaven-Fort William'!$H11=0," ",'Whitehaven-Fort William'!I10)</f>
        <v>12</v>
      </c>
      <c r="H5" s="235">
        <f>IF('Whitehaven-Fort William'!$H11=0," ",'Whitehaven-Fort William'!J10)</f>
        <v>43.87199999213234</v>
      </c>
      <c r="I5" s="236">
        <f>IF('Whitehaven-Fort William'!M10=0," ",'Whitehaven-Fort William'!M10)</f>
        <v>1</v>
      </c>
      <c r="J5" s="237">
        <f>IF('Whitehaven-Fort William'!$O11=0," ",'Whitehaven-Fort William'!O10)</f>
        <v>0</v>
      </c>
      <c r="K5" s="237">
        <f>IF('Whitehaven-Fort William'!$O11=0," ",'Whitehaven-Fort William'!P10)</f>
        <v>4</v>
      </c>
      <c r="L5" s="237">
        <f>IF('Whitehaven-Fort William'!$O11=0," ",'Whitehaven-Fort William'!Q10)</f>
        <v>34.00000004038187</v>
      </c>
      <c r="M5" s="237">
        <f>IF('Whitehaven-Fort William'!S10=0," ",'Whitehaven-Fort William'!S10)</f>
        <v>8</v>
      </c>
      <c r="N5" s="238">
        <f>IF('Whitehaven-Fort William'!T10=0," ",'Whitehaven-Fort William'!T10)</f>
        <v>2</v>
      </c>
    </row>
    <row r="6" spans="1:14" ht="18.75" customHeight="1">
      <c r="A6" s="232">
        <f>IF('Barmouth-Caernarfon'!B14=0," ",IF('Barmouth-Caernarfon'!B14=" "," ",'Barmouth-Caernarfon'!B14))</f>
        <v>0</v>
      </c>
      <c r="B6" s="233">
        <f>IF('Whitehaven-Fort William'!$E13=0," ",'Whitehaven-Fort William'!E12)</f>
        <v>0</v>
      </c>
      <c r="C6" s="233">
        <f>IF('Whitehaven-Fort William'!$E13=0," ",'Whitehaven-Fort William'!F12)</f>
        <v>0</v>
      </c>
      <c r="D6" s="233">
        <f>IF('Whitehaven-Fort William'!$E13=0," ",'Whitehaven-Fort William'!G12)</f>
        <v>0</v>
      </c>
      <c r="E6" s="234">
        <f>IF('Whitehaven-Fort William'!L12=0," ",'Whitehaven-Fort William'!L12)</f>
        <v>0</v>
      </c>
      <c r="F6" s="235">
        <f>IF('Whitehaven-Fort William'!$H13=0," ",'Whitehaven-Fort William'!H12)</f>
        <v>0</v>
      </c>
      <c r="G6" s="235">
        <f>IF('Whitehaven-Fort William'!$H13=0," ",'Whitehaven-Fort William'!I12)</f>
        <v>0</v>
      </c>
      <c r="H6" s="235">
        <f>IF('Whitehaven-Fort William'!$H13=0," ",'Whitehaven-Fort William'!J12)</f>
        <v>0</v>
      </c>
      <c r="I6" s="236">
        <f>IF('Whitehaven-Fort William'!M12=0," ",'Whitehaven-Fort William'!M12)</f>
        <v>0</v>
      </c>
      <c r="J6" s="237">
        <f>IF('Whitehaven-Fort William'!$O13=0," ",'Whitehaven-Fort William'!O12)</f>
        <v>0</v>
      </c>
      <c r="K6" s="237">
        <f>IF('Whitehaven-Fort William'!$O13=0," ",'Whitehaven-Fort William'!P12)</f>
        <v>0</v>
      </c>
      <c r="L6" s="237">
        <f>IF('Whitehaven-Fort William'!$O13=0," ",'Whitehaven-Fort William'!Q12)</f>
        <v>0</v>
      </c>
      <c r="M6" s="237">
        <f>IF('Whitehaven-Fort William'!S12=0," ",'Whitehaven-Fort William'!S12)</f>
        <v>0</v>
      </c>
      <c r="N6" s="238">
        <f>IF('Whitehaven-Fort William'!T12=0," ",'Whitehaven-Fort William'!T12)</f>
        <v>0</v>
      </c>
    </row>
    <row r="7" spans="1:14" ht="18.75" customHeight="1">
      <c r="A7" s="232">
        <f>IF('Barmouth-Caernarfon'!B16=0," ",IF('Barmouth-Caernarfon'!B16=" "," ",'Barmouth-Caernarfon'!B16))</f>
        <v>0</v>
      </c>
      <c r="B7" s="233">
        <f>IF('Whitehaven-Fort William'!$E15=0," ",'Whitehaven-Fort William'!E14)</f>
        <v>2</v>
      </c>
      <c r="C7" s="233">
        <f>IF('Whitehaven-Fort William'!$E15=0," ",'Whitehaven-Fort William'!F14)</f>
        <v>4</v>
      </c>
      <c r="D7" s="233">
        <f>IF('Whitehaven-Fort William'!$E15=0," ",'Whitehaven-Fort William'!G14)</f>
        <v>6.984919309616089E-09</v>
      </c>
      <c r="E7" s="234">
        <f>IF('Whitehaven-Fort William'!L14=0," ",'Whitehaven-Fort William'!L14)</f>
        <v>10</v>
      </c>
      <c r="F7" s="235">
        <f>IF('Whitehaven-Fort William'!$H15=0," ",'Whitehaven-Fort William'!H14)</f>
        <v>2</v>
      </c>
      <c r="G7" s="235">
        <f>IF('Whitehaven-Fort William'!$H15=0," ",'Whitehaven-Fort William'!I14)</f>
        <v>4</v>
      </c>
      <c r="H7" s="235">
        <f>IF('Whitehaven-Fort William'!$H15=0," ",'Whitehaven-Fort William'!J14)</f>
        <v>9.360000007005311</v>
      </c>
      <c r="I7" s="236">
        <f>IF('Whitehaven-Fort William'!M14=0," ",'Whitehaven-Fort William'!M14)</f>
        <v>9</v>
      </c>
      <c r="J7" s="237">
        <f>IF('Whitehaven-Fort William'!$O15=0," ",'Whitehaven-Fort William'!O14)</f>
        <v>0</v>
      </c>
      <c r="K7" s="237">
        <f>IF('Whitehaven-Fort William'!$O15=0," ",'Whitehaven-Fort William'!P14)</f>
        <v>4</v>
      </c>
      <c r="L7" s="237">
        <f>IF('Whitehaven-Fort William'!$O15=0," ",'Whitehaven-Fort William'!Q14)</f>
        <v>31.000000030602983</v>
      </c>
      <c r="M7" s="237">
        <f>IF('Whitehaven-Fort William'!S14=0," ",'Whitehaven-Fort William'!S14)</f>
        <v>6</v>
      </c>
      <c r="N7" s="238">
        <f>IF('Whitehaven-Fort William'!T14=0," ",'Whitehaven-Fort William'!T14)</f>
        <v>9</v>
      </c>
    </row>
    <row r="8" spans="1:14" ht="18.75" customHeight="1">
      <c r="A8" s="232">
        <f>IF('Barmouth-Caernarfon'!B18=0," ",IF('Barmouth-Caernarfon'!B18=" "," ",'Barmouth-Caernarfon'!B18))</f>
        <v>0</v>
      </c>
      <c r="B8" s="233">
        <f>IF('Whitehaven-Fort William'!$E17=0," ",'Whitehaven-Fort William'!E16)</f>
        <v>1</v>
      </c>
      <c r="C8" s="233">
        <f>IF('Whitehaven-Fort William'!$E17=0," ",'Whitehaven-Fort William'!F16)</f>
        <v>21</v>
      </c>
      <c r="D8" s="233">
        <f>IF('Whitehaven-Fort William'!$E17=0," ",'Whitehaven-Fort William'!G16)</f>
        <v>39.000000001396984</v>
      </c>
      <c r="E8" s="234">
        <f>IF('Whitehaven-Fort William'!L16=0," ",'Whitehaven-Fort William'!L16)</f>
        <v>6</v>
      </c>
      <c r="F8" s="235">
        <f>IF('Whitehaven-Fort William'!$H17=0," ",'Whitehaven-Fort William'!H16)</f>
        <v>1</v>
      </c>
      <c r="G8" s="235">
        <f>IF('Whitehaven-Fort William'!$H17=0," ",'Whitehaven-Fort William'!I16)</f>
        <v>20</v>
      </c>
      <c r="H8" s="235">
        <f>IF('Whitehaven-Fort William'!$H17=0," ",'Whitehaven-Fort William'!J16)</f>
        <v>5.874000001349486</v>
      </c>
      <c r="I8" s="236">
        <f>IF('Whitehaven-Fort William'!M16=0," ",'Whitehaven-Fort William'!M16)</f>
        <v>6</v>
      </c>
      <c r="J8" s="237">
        <f>IF('Whitehaven-Fort William'!$O17=0," ",'Whitehaven-Fort William'!O16)</f>
        <v>0</v>
      </c>
      <c r="K8" s="237">
        <f>IF('Whitehaven-Fort William'!$O17=0," ",'Whitehaven-Fort William'!P16)</f>
        <v>5</v>
      </c>
      <c r="L8" s="237">
        <f>IF('Whitehaven-Fort William'!$O17=0," ",'Whitehaven-Fort William'!Q16)</f>
        <v>55.00000003199997</v>
      </c>
      <c r="M8" s="237">
        <f>IF('Whitehaven-Fort William'!S16=0," ",'Whitehaven-Fort William'!S16)</f>
        <v>11</v>
      </c>
      <c r="N8" s="238">
        <f>IF('Whitehaven-Fort William'!T16=0," ",'Whitehaven-Fort William'!T16)</f>
        <v>7</v>
      </c>
    </row>
    <row r="9" spans="1:14" ht="18.75" customHeight="1">
      <c r="A9" s="232">
        <f>IF('Barmouth-Caernarfon'!B20=0," ",IF('Barmouth-Caernarfon'!B20=" "," ",'Barmouth-Caernarfon'!B20))</f>
        <v>0</v>
      </c>
      <c r="B9" s="233">
        <f>IF('Whitehaven-Fort William'!$E19=0," ",'Whitehaven-Fort William'!E18)</f>
        <v>2</v>
      </c>
      <c r="C9" s="233">
        <f>IF('Whitehaven-Fort William'!$E19=0," ",'Whitehaven-Fort William'!F18)</f>
        <v>15</v>
      </c>
      <c r="D9" s="233">
        <f>IF('Whitehaven-Fort William'!$E19=0," ",'Whitehaven-Fort William'!G18)</f>
        <v>11.999999997206032</v>
      </c>
      <c r="E9" s="234">
        <f>IF('Whitehaven-Fort William'!L18=0," ",'Whitehaven-Fort William'!L18)</f>
        <v>12</v>
      </c>
      <c r="F9" s="235">
        <f>IF('Whitehaven-Fort William'!$H19=0," ",'Whitehaven-Fort William'!H18)</f>
        <v>2</v>
      </c>
      <c r="G9" s="235">
        <f>IF('Whitehaven-Fort William'!$H19=0," ",'Whitehaven-Fort William'!I18)</f>
        <v>11</v>
      </c>
      <c r="H9" s="235">
        <f>IF('Whitehaven-Fort William'!$H19=0," ",'Whitehaven-Fort William'!J18)</f>
        <v>58.607999997348514</v>
      </c>
      <c r="I9" s="236">
        <f>IF('Whitehaven-Fort William'!M18=0," ",'Whitehaven-Fort William'!M18)</f>
        <v>12</v>
      </c>
      <c r="J9" s="237">
        <f>IF('Whitehaven-Fort William'!$O19=0," ",'Whitehaven-Fort William'!O18)</f>
        <v>0</v>
      </c>
      <c r="K9" s="237">
        <f>IF('Whitehaven-Fort William'!$O19=0," ",'Whitehaven-Fort William'!P18)</f>
        <v>7</v>
      </c>
      <c r="L9" s="237">
        <f>IF('Whitehaven-Fort William'!$O19=0," ",'Whitehaven-Fort William'!Q18)</f>
        <v>4.000000036889464</v>
      </c>
      <c r="M9" s="237">
        <f>IF('Whitehaven-Fort William'!S18=0," ",'Whitehaven-Fort William'!S18)</f>
        <v>12</v>
      </c>
      <c r="N9" s="238">
        <f>IF('Whitehaven-Fort William'!T18=0," ",'Whitehaven-Fort William'!T18)</f>
        <v>13</v>
      </c>
    </row>
    <row r="10" spans="1:14" ht="18.75" customHeight="1">
      <c r="A10" s="232">
        <f>IF('Barmouth-Caernarfon'!B22=0," ",IF('Barmouth-Caernarfon'!B22=" "," ",'Barmouth-Caernarfon'!B22))</f>
        <v>0</v>
      </c>
      <c r="B10" s="233">
        <f>IF('Whitehaven-Fort William'!$E21=0," ",'Whitehaven-Fort William'!E20)</f>
        <v>0</v>
      </c>
      <c r="C10" s="233">
        <f>IF('Whitehaven-Fort William'!$E21=0," ",'Whitehaven-Fort William'!F20)</f>
        <v>0</v>
      </c>
      <c r="D10" s="233">
        <f>IF('Whitehaven-Fort William'!$E21=0," ",'Whitehaven-Fort William'!G20)</f>
        <v>0</v>
      </c>
      <c r="E10" s="234">
        <f>IF('Whitehaven-Fort William'!L20=0," ",'Whitehaven-Fort William'!L20)</f>
        <v>0</v>
      </c>
      <c r="F10" s="235">
        <f>IF('Whitehaven-Fort William'!$H21=0," ",'Whitehaven-Fort William'!H20)</f>
        <v>0</v>
      </c>
      <c r="G10" s="235">
        <f>IF('Whitehaven-Fort William'!$H21=0," ",'Whitehaven-Fort William'!I20)</f>
        <v>0</v>
      </c>
      <c r="H10" s="235">
        <f>IF('Whitehaven-Fort William'!$H21=0," ",'Whitehaven-Fort William'!J20)</f>
        <v>0</v>
      </c>
      <c r="I10" s="236">
        <f>IF('Whitehaven-Fort William'!M20=0," ",'Whitehaven-Fort William'!M20)</f>
        <v>0</v>
      </c>
      <c r="J10" s="237">
        <f>IF('Whitehaven-Fort William'!$O21=0," ",'Whitehaven-Fort William'!O20)</f>
        <v>0</v>
      </c>
      <c r="K10" s="237">
        <f>IF('Whitehaven-Fort William'!$O21=0," ",'Whitehaven-Fort William'!P20)</f>
        <v>0</v>
      </c>
      <c r="L10" s="237">
        <f>IF('Whitehaven-Fort William'!$O21=0," ",'Whitehaven-Fort William'!Q20)</f>
        <v>0</v>
      </c>
      <c r="M10" s="237">
        <f>IF('Whitehaven-Fort William'!S20=0," ",'Whitehaven-Fort William'!S20)</f>
        <v>0</v>
      </c>
      <c r="N10" s="238">
        <f>IF('Whitehaven-Fort William'!T20=0," ",'Whitehaven-Fort William'!T20)</f>
        <v>0</v>
      </c>
    </row>
    <row r="11" spans="1:14" ht="18.75" customHeight="1">
      <c r="A11" s="232">
        <f>IF('Barmouth-Caernarfon'!B24=0," ",IF('Barmouth-Caernarfon'!B24=" "," ",'Barmouth-Caernarfon'!B24))</f>
        <v>0</v>
      </c>
      <c r="B11" s="233">
        <f>IF('Whitehaven-Fort William'!$E23=0," ",'Whitehaven-Fort William'!E22)</f>
        <v>2</v>
      </c>
      <c r="C11" s="233">
        <f>IF('Whitehaven-Fort William'!$E23=0," ",'Whitehaven-Fort William'!F22)</f>
        <v>19</v>
      </c>
      <c r="D11" s="233">
        <f>IF('Whitehaven-Fort William'!$E23=0," ",'Whitehaven-Fort William'!G22)</f>
        <v>1.9999999925494194</v>
      </c>
      <c r="E11" s="234">
        <f>IF('Whitehaven-Fort William'!L22=0," ",'Whitehaven-Fort William'!L22)</f>
        <v>13</v>
      </c>
      <c r="F11" s="235">
        <f>IF('Whitehaven-Fort William'!$H23=0," ",'Whitehaven-Fort William'!H22)</f>
        <v>2</v>
      </c>
      <c r="G11" s="235">
        <f>IF('Whitehaven-Fort William'!$H23=0," ",'Whitehaven-Fort William'!I22)</f>
        <v>16</v>
      </c>
      <c r="H11" s="235">
        <f>IF('Whitehaven-Fort William'!$H23=0," ",'Whitehaven-Fort William'!J22)</f>
        <v>9.053999992869493</v>
      </c>
      <c r="I11" s="236">
        <f>IF('Whitehaven-Fort William'!M22=0," ",'Whitehaven-Fort William'!M22)</f>
        <v>13</v>
      </c>
      <c r="J11" s="237">
        <f>IF('Whitehaven-Fort William'!$O23=0," ",'Whitehaven-Fort William'!O22)</f>
        <v>0</v>
      </c>
      <c r="K11" s="237">
        <f>IF('Whitehaven-Fort William'!$O23=0," ",'Whitehaven-Fort William'!P22)</f>
        <v>3</v>
      </c>
      <c r="L11" s="237">
        <f>IF('Whitehaven-Fort William'!$O23=0," ",'Whitehaven-Fort William'!Q22)</f>
        <v>16.000000037587903</v>
      </c>
      <c r="M11" s="237">
        <f>IF('Whitehaven-Fort William'!S22=0," ",'Whitehaven-Fort William'!S22)</f>
        <v>1</v>
      </c>
      <c r="N11" s="238">
        <f>IF('Whitehaven-Fort William'!T22=0," ",'Whitehaven-Fort William'!T22)</f>
        <v>10</v>
      </c>
    </row>
    <row r="12" spans="1:14" ht="18.75" customHeight="1">
      <c r="A12" s="232">
        <f>IF('Barmouth-Caernarfon'!B26=0," ",IF('Barmouth-Caernarfon'!B26=" "," ",'Barmouth-Caernarfon'!B26))</f>
        <v>0</v>
      </c>
      <c r="B12" s="233">
        <f>IF('Whitehaven-Fort William'!$E25=0," ",'Whitehaven-Fort William'!E24)</f>
        <v>1</v>
      </c>
      <c r="C12" s="233">
        <f>IF('Whitehaven-Fort William'!$E25=0," ",'Whitehaven-Fort William'!F24)</f>
        <v>13</v>
      </c>
      <c r="D12" s="233">
        <f>IF('Whitehaven-Fort William'!$E25=0," ",'Whitehaven-Fort William'!G24)</f>
        <v>34.00000000256114</v>
      </c>
      <c r="E12" s="234">
        <f>IF('Whitehaven-Fort William'!L24=0," ",'Whitehaven-Fort William'!L24)</f>
        <v>2</v>
      </c>
      <c r="F12" s="235">
        <f>IF('Whitehaven-Fort William'!$H25=0," ",'Whitehaven-Fort William'!H24)</f>
        <v>1</v>
      </c>
      <c r="G12" s="235">
        <f>IF('Whitehaven-Fort William'!$H25=0," ",'Whitehaven-Fort William'!I24)</f>
        <v>14</v>
      </c>
      <c r="H12" s="235">
        <f>IF('Whitehaven-Fort William'!$H25=0," ",'Whitehaven-Fort William'!J24)</f>
        <v>30.3500000026251</v>
      </c>
      <c r="I12" s="236">
        <f>IF('Whitehaven-Fort William'!M24=0," ",'Whitehaven-Fort William'!M24)</f>
        <v>2</v>
      </c>
      <c r="J12" s="237">
        <f>IF('Whitehaven-Fort William'!$O25=0," ",'Whitehaven-Fort William'!O24)</f>
        <v>0</v>
      </c>
      <c r="K12" s="237">
        <f>IF('Whitehaven-Fort William'!$O25=0," ",'Whitehaven-Fort William'!P24)</f>
        <v>4</v>
      </c>
      <c r="L12" s="237">
        <f>IF('Whitehaven-Fort William'!$O25=0," ",'Whitehaven-Fort William'!Q24)</f>
        <v>10.000000035492427</v>
      </c>
      <c r="M12" s="237">
        <f>IF('Whitehaven-Fort William'!S24=0," ",'Whitehaven-Fort William'!S24)</f>
        <v>4</v>
      </c>
      <c r="N12" s="238">
        <f>IF('Whitehaven-Fort William'!T24=0," ",'Whitehaven-Fort William'!T24)</f>
        <v>1</v>
      </c>
    </row>
    <row r="13" spans="1:14" ht="18.75" customHeight="1">
      <c r="A13" s="232">
        <f>IF('Barmouth-Caernarfon'!B28=0," ",IF('Barmouth-Caernarfon'!B28=" "," ",'Barmouth-Caernarfon'!B28))</f>
        <v>0</v>
      </c>
      <c r="B13" s="233">
        <f>IF('Whitehaven-Fort William'!$E27=0," ",'Whitehaven-Fort William'!E26)</f>
        <v>2</v>
      </c>
      <c r="C13" s="233">
        <f>IF('Whitehaven-Fort William'!$E27=0," ",'Whitehaven-Fort William'!F26)</f>
        <v>10</v>
      </c>
      <c r="D13" s="233">
        <f>IF('Whitehaven-Fort William'!$E27=0," ",'Whitehaven-Fort William'!G26)</f>
        <v>51.000000005587935</v>
      </c>
      <c r="E13" s="234">
        <f>IF('Whitehaven-Fort William'!L26=0," ",'Whitehaven-Fort William'!L26)</f>
        <v>11</v>
      </c>
      <c r="F13" s="235">
        <f>IF('Whitehaven-Fort William'!$H27=0," ",'Whitehaven-Fort William'!H26)</f>
        <v>2</v>
      </c>
      <c r="G13" s="235">
        <f>IF('Whitehaven-Fort William'!$H27=0," ",'Whitehaven-Fort William'!I26)</f>
        <v>9</v>
      </c>
      <c r="H13" s="235">
        <f>IF('Whitehaven-Fort William'!$H27=0," ",'Whitehaven-Fort William'!J26)</f>
        <v>47.4420000054873</v>
      </c>
      <c r="I13" s="236">
        <f>IF('Whitehaven-Fort William'!M26=0," ",'Whitehaven-Fort William'!M26)</f>
        <v>11</v>
      </c>
      <c r="J13" s="237">
        <f>IF('Whitehaven-Fort William'!$O27=0," ",'Whitehaven-Fort William'!O26)</f>
        <v>0</v>
      </c>
      <c r="K13" s="237">
        <f>IF('Whitehaven-Fort William'!$O27=0," ",'Whitehaven-Fort William'!P26)</f>
        <v>4</v>
      </c>
      <c r="L13" s="237">
        <f>IF('Whitehaven-Fort William'!$O27=0," ",'Whitehaven-Fort William'!Q26)</f>
        <v>48.00000003362978</v>
      </c>
      <c r="M13" s="237">
        <f>IF('Whitehaven-Fort William'!S26=0," ",'Whitehaven-Fort William'!S26)</f>
        <v>9</v>
      </c>
      <c r="N13" s="238">
        <f>IF('Whitehaven-Fort William'!T26=0," ",'Whitehaven-Fort William'!T26)</f>
        <v>12</v>
      </c>
    </row>
    <row r="14" spans="1:14" ht="18.75" customHeight="1">
      <c r="A14" s="232">
        <f>IF('Barmouth-Caernarfon'!B30=0," ",IF('Barmouth-Caernarfon'!B30=" "," ",'Barmouth-Caernarfon'!B30))</f>
        <v>0</v>
      </c>
      <c r="B14" s="233">
        <f>IF('Whitehaven-Fort William'!$E29=0," ",'Whitehaven-Fort William'!E28)</f>
        <v>1</v>
      </c>
      <c r="C14" s="233">
        <f>IF('Whitehaven-Fort William'!$E29=0," ",'Whitehaven-Fort William'!F28)</f>
        <v>14</v>
      </c>
      <c r="D14" s="233">
        <f>IF('Whitehaven-Fort William'!$E29=0," ",'Whitehaven-Fort William'!G28)</f>
        <v>25.000000001164153</v>
      </c>
      <c r="E14" s="234">
        <f>IF('Whitehaven-Fort William'!L28=0," ",'Whitehaven-Fort William'!L28)</f>
        <v>3</v>
      </c>
      <c r="F14" s="235">
        <f>IF('Whitehaven-Fort William'!$H29=0," ",'Whitehaven-Fort William'!H28)</f>
        <v>1</v>
      </c>
      <c r="G14" s="235">
        <f>IF('Whitehaven-Fort William'!$H29=0," ",'Whitehaven-Fort William'!I28)</f>
        <v>16</v>
      </c>
      <c r="H14" s="235">
        <f>IF('Whitehaven-Fort William'!$H29=0," ",'Whitehaven-Fort William'!J28)</f>
        <v>31.77500000122791</v>
      </c>
      <c r="I14" s="236">
        <f>IF('Whitehaven-Fort William'!M28=0," ",'Whitehaven-Fort William'!M28)</f>
        <v>3</v>
      </c>
      <c r="J14" s="237">
        <f>IF('Whitehaven-Fort William'!$O29=0," ",'Whitehaven-Fort William'!O28)</f>
        <v>0</v>
      </c>
      <c r="K14" s="237">
        <f>IF('Whitehaven-Fort William'!$O29=0," ",'Whitehaven-Fort William'!P28)</f>
        <v>4</v>
      </c>
      <c r="L14" s="237">
        <f>IF('Whitehaven-Fort William'!$O29=0," ",'Whitehaven-Fort William'!Q28)</f>
        <v>17.000000037355072</v>
      </c>
      <c r="M14" s="237">
        <f>IF('Whitehaven-Fort William'!S28=0," ",'Whitehaven-Fort William'!S28)</f>
        <v>5</v>
      </c>
      <c r="N14" s="238">
        <f>IF('Whitehaven-Fort William'!T28=0," ",'Whitehaven-Fort William'!T28)</f>
        <v>6</v>
      </c>
    </row>
    <row r="15" spans="1:14" ht="18.75" customHeight="1">
      <c r="A15" s="232">
        <f>IF('Barmouth-Caernarfon'!B32=0," ",IF('Barmouth-Caernarfon'!B32=" "," ",'Barmouth-Caernarfon'!B32))</f>
        <v>0</v>
      </c>
      <c r="B15" s="233">
        <f>IF('Whitehaven-Fort William'!$E31=0," ",'Whitehaven-Fort William'!E30)</f>
        <v>1</v>
      </c>
      <c r="C15" s="233">
        <f>IF('Whitehaven-Fort William'!$E31=0," ",'Whitehaven-Fort William'!F30)</f>
        <v>21</v>
      </c>
      <c r="D15" s="233">
        <f>IF('Whitehaven-Fort William'!$E31=0," ",'Whitehaven-Fort William'!G30)</f>
        <v>46.00000000325963</v>
      </c>
      <c r="E15" s="234">
        <f>IF('Whitehaven-Fort William'!L30=0," ",'Whitehaven-Fort William'!L30)</f>
        <v>7</v>
      </c>
      <c r="F15" s="235">
        <f>IF('Whitehaven-Fort William'!$H31=0," ",'Whitehaven-Fort William'!H30)</f>
        <v>1</v>
      </c>
      <c r="G15" s="235">
        <f>IF('Whitehaven-Fort William'!$H31=0," ",'Whitehaven-Fort William'!I30)</f>
        <v>18</v>
      </c>
      <c r="H15" s="235">
        <f>IF('Whitehaven-Fort William'!$H31=0," ",'Whitehaven-Fort William'!J30)</f>
        <v>42.01800000304132</v>
      </c>
      <c r="I15" s="236">
        <f>IF('Whitehaven-Fort William'!M30=0," ",'Whitehaven-Fort William'!M30)</f>
        <v>4</v>
      </c>
      <c r="J15" s="237">
        <f>IF('Whitehaven-Fort William'!$O31=0," ",'Whitehaven-Fort William'!O30)</f>
        <v>0</v>
      </c>
      <c r="K15" s="237">
        <f>IF('Whitehaven-Fort William'!$O31=0," ",'Whitehaven-Fort William'!P30)</f>
        <v>9</v>
      </c>
      <c r="L15" s="237">
        <f>IF('Whitehaven-Fort William'!$O31=0," ",'Whitehaven-Fort William'!Q30)</f>
        <v>43.00000003130158</v>
      </c>
      <c r="M15" s="237">
        <f>IF('Whitehaven-Fort William'!S30=0," ",'Whitehaven-Fort William'!S30)</f>
        <v>13</v>
      </c>
      <c r="N15" s="238">
        <f>IF('Whitehaven-Fort William'!T30=0," ",'Whitehaven-Fort William'!T30)</f>
        <v>8</v>
      </c>
    </row>
    <row r="16" spans="1:14" ht="18.75" customHeight="1">
      <c r="A16" s="232">
        <f>IF('Barmouth-Caernarfon'!B34=0," ",IF('Barmouth-Caernarfon'!B34=" "," ",'Barmouth-Caernarfon'!B34))</f>
        <v>0</v>
      </c>
      <c r="B16" s="233">
        <f>IF('Whitehaven-Fort William'!$E33=0," ",'Whitehaven-Fort William'!E32)</f>
        <v>1</v>
      </c>
      <c r="C16" s="233">
        <f>IF('Whitehaven-Fort William'!$E33=0," ",'Whitehaven-Fort William'!F32)</f>
        <v>18</v>
      </c>
      <c r="D16" s="233">
        <f>IF('Whitehaven-Fort William'!$E33=0," ",'Whitehaven-Fort William'!G32)</f>
        <v>18.000000006286427</v>
      </c>
      <c r="E16" s="234">
        <f>IF('Whitehaven-Fort William'!L32=0," ",'Whitehaven-Fort William'!L32)</f>
        <v>4</v>
      </c>
      <c r="F16" s="235">
        <f>IF('Whitehaven-Fort William'!$H33=0," ",'Whitehaven-Fort William'!H32)</f>
        <v>1</v>
      </c>
      <c r="G16" s="235">
        <f>IF('Whitehaven-Fort William'!$H33=0," ",'Whitehaven-Fort William'!I32)</f>
        <v>20</v>
      </c>
      <c r="H16" s="235">
        <f>IF('Whitehaven-Fort William'!$H33=0," ",'Whitehaven-Fort William'!J32)</f>
        <v>17.286000006581617</v>
      </c>
      <c r="I16" s="236">
        <f>IF('Whitehaven-Fort William'!M32=0," ",'Whitehaven-Fort William'!M32)</f>
        <v>7</v>
      </c>
      <c r="J16" s="237">
        <f>IF('Whitehaven-Fort William'!$O33=0," ",'Whitehaven-Fort William'!O32)</f>
        <v>0</v>
      </c>
      <c r="K16" s="237">
        <f>IF('Whitehaven-Fort William'!$O33=0," ",'Whitehaven-Fort William'!P32)</f>
        <v>4</v>
      </c>
      <c r="L16" s="237">
        <f>IF('Whitehaven-Fort William'!$O33=0," ",'Whitehaven-Fort William'!Q32)</f>
        <v>10.000000025015048</v>
      </c>
      <c r="M16" s="237">
        <f>IF('Whitehaven-Fort William'!S32=0," ",'Whitehaven-Fort William'!S32)</f>
        <v>3</v>
      </c>
      <c r="N16" s="238">
        <f>IF('Whitehaven-Fort William'!T32=0," ",'Whitehaven-Fort William'!T32)</f>
        <v>5</v>
      </c>
    </row>
    <row r="17" spans="1:14" ht="18.75" customHeight="1">
      <c r="A17" s="232">
        <f>IF('Barmouth-Caernarfon'!B36=0," ",IF('Barmouth-Caernarfon'!B36=" "," ",'Barmouth-Caernarfon'!B36))</f>
        <v>0</v>
      </c>
      <c r="B17" s="233">
        <f>IF('Whitehaven-Fort William'!$E35=0," ",'Whitehaven-Fort William'!E34)</f>
        <v>0</v>
      </c>
      <c r="C17" s="233">
        <f>IF('Whitehaven-Fort William'!$E35=0," ",'Whitehaven-Fort William'!F34)</f>
        <v>0</v>
      </c>
      <c r="D17" s="233">
        <f>IF('Whitehaven-Fort William'!$E35=0," ",'Whitehaven-Fort William'!G34)</f>
        <v>0</v>
      </c>
      <c r="E17" s="234">
        <f>IF('Whitehaven-Fort William'!L34=0," ",'Whitehaven-Fort William'!L34)</f>
        <v>0</v>
      </c>
      <c r="F17" s="235">
        <f>IF('Whitehaven-Fort William'!$H35=0," ",'Whitehaven-Fort William'!H34)</f>
        <v>0</v>
      </c>
      <c r="G17" s="235">
        <f>IF('Whitehaven-Fort William'!$H35=0," ",'Whitehaven-Fort William'!I34)</f>
        <v>0</v>
      </c>
      <c r="H17" s="235">
        <f>IF('Whitehaven-Fort William'!$H35=0," ",'Whitehaven-Fort William'!J34)</f>
        <v>0</v>
      </c>
      <c r="I17" s="236">
        <f>IF('Whitehaven-Fort William'!M34=0," ",'Whitehaven-Fort William'!M34)</f>
        <v>0</v>
      </c>
      <c r="J17" s="237">
        <f>IF('Whitehaven-Fort William'!$O35=0," ",'Whitehaven-Fort William'!O34)</f>
        <v>0</v>
      </c>
      <c r="K17" s="237">
        <f>IF('Whitehaven-Fort William'!$O35=0," ",'Whitehaven-Fort William'!P34)</f>
        <v>0</v>
      </c>
      <c r="L17" s="237">
        <f>IF('Whitehaven-Fort William'!$O35=0," ",'Whitehaven-Fort William'!Q34)</f>
        <v>0</v>
      </c>
      <c r="M17" s="237">
        <f>IF('Whitehaven-Fort William'!S34=0," ",'Whitehaven-Fort William'!S34)</f>
        <v>0</v>
      </c>
      <c r="N17" s="238">
        <f>IF('Whitehaven-Fort William'!T34=0," ",'Whitehaven-Fort William'!T34)</f>
        <v>0</v>
      </c>
    </row>
    <row r="18" spans="1:14" ht="18.75" customHeight="1">
      <c r="A18" s="232">
        <f>IF('Barmouth-Caernarfon'!B38=0," ",IF('Barmouth-Caernarfon'!B38=" "," ",'Barmouth-Caernarfon'!B38))</f>
        <v>0</v>
      </c>
      <c r="B18" s="233">
        <f>IF('Whitehaven-Fort William'!$E37=0," ",'Whitehaven-Fort William'!E36)</f>
        <v>2</v>
      </c>
      <c r="C18" s="233">
        <f>IF('Whitehaven-Fort William'!$E37=0," ",'Whitehaven-Fort William'!F36)</f>
        <v>2</v>
      </c>
      <c r="D18" s="233">
        <f>IF('Whitehaven-Fort William'!$E37=0," ",'Whitehaven-Fort William'!G36)</f>
        <v>15</v>
      </c>
      <c r="E18" s="234">
        <f>IF('Whitehaven-Fort William'!L36=0," ",'Whitehaven-Fort William'!L36)</f>
        <v>9</v>
      </c>
      <c r="F18" s="235">
        <f>IF('Whitehaven-Fort William'!$H37=0," ",'Whitehaven-Fort William'!H36)</f>
        <v>2</v>
      </c>
      <c r="G18" s="235">
        <f>IF('Whitehaven-Fort William'!$H37=0," ",'Whitehaven-Fort William'!I36)</f>
        <v>4</v>
      </c>
      <c r="H18" s="235">
        <f>IF('Whitehaven-Fort William'!$H37=0," ",'Whitehaven-Fort William'!J36)</f>
        <v>39.72000000000037</v>
      </c>
      <c r="I18" s="236">
        <f>IF('Whitehaven-Fort William'!M36=0," ",'Whitehaven-Fort William'!M36)</f>
        <v>10</v>
      </c>
      <c r="J18" s="237">
        <f>IF('Whitehaven-Fort William'!$O37=0," ",'Whitehaven-Fort William'!O36)</f>
        <v>0</v>
      </c>
      <c r="K18" s="237">
        <f>IF('Whitehaven-Fort William'!$O37=0," ",'Whitehaven-Fort William'!P36)</f>
        <v>5</v>
      </c>
      <c r="L18" s="237">
        <f>IF('Whitehaven-Fort William'!$O37=0," ",'Whitehaven-Fort William'!Q36)</f>
        <v>33.00000003362978</v>
      </c>
      <c r="M18" s="237">
        <f>IF('Whitehaven-Fort William'!S36=0," ",'Whitehaven-Fort William'!S36)</f>
        <v>10</v>
      </c>
      <c r="N18" s="238">
        <f>IF('Whitehaven-Fort William'!T36=0," ",'Whitehaven-Fort William'!T36)</f>
        <v>11</v>
      </c>
    </row>
    <row r="19" spans="1:14" ht="18.75" customHeight="1">
      <c r="A19" s="232">
        <f>IF('Barmouth-Caernarfon'!B40=0," ",IF('Barmouth-Caernarfon'!B40=" "," ",'Barmouth-Caernarfon'!B40))</f>
        <v>0</v>
      </c>
      <c r="B19" s="233">
        <f>IF('Whitehaven-Fort William'!$E39=0," ",'Whitehaven-Fort William'!E38)</f>
        <v>1</v>
      </c>
      <c r="C19" s="233">
        <f>IF('Whitehaven-Fort William'!$E39=0," ",'Whitehaven-Fort William'!F38)</f>
        <v>20</v>
      </c>
      <c r="D19" s="233">
        <f>IF('Whitehaven-Fort William'!$E39=0," ",'Whitehaven-Fort William'!G38)</f>
        <v>1.9999999995343387</v>
      </c>
      <c r="E19" s="234">
        <f>IF('Whitehaven-Fort William'!L38=0," ",'Whitehaven-Fort William'!L38)</f>
        <v>5</v>
      </c>
      <c r="F19" s="235">
        <f>IF('Whitehaven-Fort William'!$H39=0," ",'Whitehaven-Fort William'!H38)</f>
        <v>1</v>
      </c>
      <c r="G19" s="235">
        <f>IF('Whitehaven-Fort William'!$H39=0," ",'Whitehaven-Fort William'!I38)</f>
        <v>19</v>
      </c>
      <c r="H19" s="235">
        <f>IF('Whitehaven-Fort William'!$H39=0," ",'Whitehaven-Fort William'!J38)</f>
        <v>40.863999999538265</v>
      </c>
      <c r="I19" s="236">
        <f>IF('Whitehaven-Fort William'!M38=0," ",'Whitehaven-Fort William'!M38)</f>
        <v>5</v>
      </c>
      <c r="J19" s="237">
        <f>IF('Whitehaven-Fort William'!$O39=0," ",'Whitehaven-Fort William'!O38)</f>
        <v>0</v>
      </c>
      <c r="K19" s="237">
        <f>IF('Whitehaven-Fort William'!$O39=0," ",'Whitehaven-Fort William'!P38)</f>
        <v>3</v>
      </c>
      <c r="L19" s="237">
        <f>IF('Whitehaven-Fort William'!$O39=0," ",'Whitehaven-Fort William'!Q38)</f>
        <v>30.000000030835814</v>
      </c>
      <c r="M19" s="237">
        <f>IF('Whitehaven-Fort William'!S38=0," ",'Whitehaven-Fort William'!S38)</f>
        <v>2</v>
      </c>
      <c r="N19" s="238">
        <f>IF('Whitehaven-Fort William'!T38=0," ",'Whitehaven-Fort William'!T38)</f>
        <v>3</v>
      </c>
    </row>
    <row r="20" spans="1:14" ht="18.75" customHeight="1">
      <c r="A20" s="232">
        <f>IF('Barmouth-Caernarfon'!B42=0," ",IF('Barmouth-Caernarfon'!B42=" "," ",'Barmouth-Caernarfon'!B42))</f>
        <v>0</v>
      </c>
      <c r="B20" s="233">
        <f>IF('Whitehaven-Fort William'!$E41=0," ",'Whitehaven-Fort William'!E40)</f>
        <v>1</v>
      </c>
      <c r="C20" s="233">
        <f>IF('Whitehaven-Fort William'!$E41=0," ",'Whitehaven-Fort William'!F40)</f>
        <v>22</v>
      </c>
      <c r="D20" s="233">
        <f>IF('Whitehaven-Fort William'!$E41=0," ",'Whitehaven-Fort William'!G40)</f>
        <v>41.99999999720603</v>
      </c>
      <c r="E20" s="234">
        <f>IF('Whitehaven-Fort William'!L40=0," ",'Whitehaven-Fort William'!L40)</f>
        <v>8</v>
      </c>
      <c r="F20" s="235">
        <f>IF('Whitehaven-Fort William'!$H41=0," ",'Whitehaven-Fort William'!H40)</f>
        <v>1</v>
      </c>
      <c r="G20" s="235">
        <f>IF('Whitehaven-Fort William'!$H41=0," ",'Whitehaven-Fort William'!I40)</f>
        <v>23</v>
      </c>
      <c r="H20" s="235">
        <f>IF('Whitehaven-Fort William'!$H41=0," ",'Whitehaven-Fort William'!J40)</f>
        <v>4.415999997183633</v>
      </c>
      <c r="I20" s="236">
        <f>IF('Whitehaven-Fort William'!M40=0," ",'Whitehaven-Fort William'!M40)</f>
        <v>8</v>
      </c>
      <c r="J20" s="237">
        <f>IF('Whitehaven-Fort William'!$O41=0," ",'Whitehaven-Fort William'!O40)</f>
        <v>0</v>
      </c>
      <c r="K20" s="237">
        <f>IF('Whitehaven-Fort William'!$O41=0," ",'Whitehaven-Fort William'!P40)</f>
        <v>4</v>
      </c>
      <c r="L20" s="237">
        <f>IF('Whitehaven-Fort William'!$O41=0," ",'Whitehaven-Fort William'!Q40)</f>
        <v>31.000000030602983</v>
      </c>
      <c r="M20" s="237">
        <f>IF('Whitehaven-Fort William'!S40=0," ",'Whitehaven-Fort William'!S40)</f>
        <v>6</v>
      </c>
      <c r="N20" s="238">
        <f>IF('Whitehaven-Fort William'!T40=0," ",'Whitehaven-Fort William'!T40)</f>
        <v>4</v>
      </c>
    </row>
    <row r="21" spans="1:14" ht="18.75" customHeight="1">
      <c r="A21" s="232">
        <f>IF('Barmouth-Caernarfon'!B44=0," ",IF('Barmouth-Caernarfon'!B44=" "," ",'Barmouth-Caernarfon'!B44))</f>
        <v>0</v>
      </c>
      <c r="B21" s="233">
        <f>IF('Whitehaven-Fort William'!$E43=0," ",'Whitehaven-Fort William'!E42)</f>
        <v>0</v>
      </c>
      <c r="C21" s="233">
        <f>IF('Whitehaven-Fort William'!$E43=0," ",'Whitehaven-Fort William'!F42)</f>
        <v>0</v>
      </c>
      <c r="D21" s="233">
        <f>IF('Whitehaven-Fort William'!$E43=0," ",'Whitehaven-Fort William'!G42)</f>
        <v>0</v>
      </c>
      <c r="E21" s="234">
        <f>IF('Whitehaven-Fort William'!L42=0," ",'Whitehaven-Fort William'!L42)</f>
        <v>0</v>
      </c>
      <c r="F21" s="235">
        <f>IF('Whitehaven-Fort William'!$H43=0," ",'Whitehaven-Fort William'!H42)</f>
        <v>0</v>
      </c>
      <c r="G21" s="235">
        <f>IF('Whitehaven-Fort William'!$H43=0," ",'Whitehaven-Fort William'!I42)</f>
        <v>0</v>
      </c>
      <c r="H21" s="235">
        <f>IF('Whitehaven-Fort William'!$H43=0," ",'Whitehaven-Fort William'!J42)</f>
        <v>0</v>
      </c>
      <c r="I21" s="236">
        <f>IF('Whitehaven-Fort William'!M42=0," ",'Whitehaven-Fort William'!M42)</f>
        <v>0</v>
      </c>
      <c r="J21" s="237">
        <f>IF('Whitehaven-Fort William'!$O43=0," ",'Whitehaven-Fort William'!O42)</f>
        <v>0</v>
      </c>
      <c r="K21" s="237">
        <f>IF('Whitehaven-Fort William'!$O43=0," ",'Whitehaven-Fort William'!P42)</f>
        <v>0</v>
      </c>
      <c r="L21" s="237">
        <f>IF('Whitehaven-Fort William'!$O43=0," ",'Whitehaven-Fort William'!Q42)</f>
        <v>0</v>
      </c>
      <c r="M21" s="237">
        <f>IF('Whitehaven-Fort William'!S42=0," ",'Whitehaven-Fort William'!S42)</f>
        <v>0</v>
      </c>
      <c r="N21" s="238">
        <f>IF('Whitehaven-Fort William'!T42=0," ",'Whitehaven-Fort William'!T42)</f>
        <v>0</v>
      </c>
    </row>
    <row r="22" spans="1:14" ht="18.75" customHeight="1">
      <c r="A22" s="232">
        <f>IF('Barmouth-Caernarfon'!B46=0," ",IF('Barmouth-Caernarfon'!B46=" "," ",'Barmouth-Caernarfon'!B46))</f>
        <v>0</v>
      </c>
      <c r="B22" s="233">
        <f>IF('Whitehaven-Fort William'!$E45=0," ",'Whitehaven-Fort William'!E44)</f>
        <v>0</v>
      </c>
      <c r="C22" s="233">
        <f>IF('Whitehaven-Fort William'!$E45=0," ",'Whitehaven-Fort William'!F44)</f>
        <v>0</v>
      </c>
      <c r="D22" s="233">
        <f>IF('Whitehaven-Fort William'!$E45=0," ",'Whitehaven-Fort William'!G44)</f>
        <v>0</v>
      </c>
      <c r="E22" s="234">
        <f>IF('Whitehaven-Fort William'!L44=0," ",'Whitehaven-Fort William'!L44)</f>
        <v>0</v>
      </c>
      <c r="F22" s="235">
        <f>IF('Whitehaven-Fort William'!$H45=0," ",'Whitehaven-Fort William'!H44)</f>
        <v>0</v>
      </c>
      <c r="G22" s="235">
        <f>IF('Whitehaven-Fort William'!$H45=0," ",'Whitehaven-Fort William'!I44)</f>
        <v>0</v>
      </c>
      <c r="H22" s="235">
        <f>IF('Whitehaven-Fort William'!$H45=0," ",'Whitehaven-Fort William'!J44)</f>
        <v>0</v>
      </c>
      <c r="I22" s="236">
        <f>IF('Whitehaven-Fort William'!M44=0," ",'Whitehaven-Fort William'!M44)</f>
        <v>0</v>
      </c>
      <c r="J22" s="237">
        <f>IF('Whitehaven-Fort William'!$O45=0," ",'Whitehaven-Fort William'!O44)</f>
        <v>0</v>
      </c>
      <c r="K22" s="237">
        <f>IF('Whitehaven-Fort William'!$O45=0," ",'Whitehaven-Fort William'!P44)</f>
        <v>0</v>
      </c>
      <c r="L22" s="237">
        <f>IF('Whitehaven-Fort William'!$O45=0," ",'Whitehaven-Fort William'!Q44)</f>
        <v>0</v>
      </c>
      <c r="M22" s="237">
        <f>IF('Whitehaven-Fort William'!S44=0," ",'Whitehaven-Fort William'!S44)</f>
        <v>0</v>
      </c>
      <c r="N22" s="238">
        <f>IF('Whitehaven-Fort William'!T44=0," ",'Whitehaven-Fort William'!T44)</f>
        <v>0</v>
      </c>
    </row>
    <row r="23" spans="1:14" ht="18.75" customHeight="1">
      <c r="A23" s="232">
        <f>IF('Barmouth-Caernarfon'!B48=0," ",IF('Barmouth-Caernarfon'!B48=" "," ",'Barmouth-Caernarfon'!B48))</f>
        <v>0</v>
      </c>
      <c r="B23" s="233">
        <f>IF('Whitehaven-Fort William'!$E47=0," ",'Whitehaven-Fort William'!E46)</f>
        <v>0</v>
      </c>
      <c r="C23" s="233">
        <f>IF('Whitehaven-Fort William'!$E47=0," ",'Whitehaven-Fort William'!F46)</f>
        <v>0</v>
      </c>
      <c r="D23" s="233">
        <f>IF('Whitehaven-Fort William'!$E47=0," ",'Whitehaven-Fort William'!G46)</f>
        <v>0</v>
      </c>
      <c r="E23" s="234">
        <f>IF('Whitehaven-Fort William'!L46=0," ",'Whitehaven-Fort William'!L46)</f>
        <v>0</v>
      </c>
      <c r="F23" s="235">
        <f>IF('Whitehaven-Fort William'!$H47=0," ",'Whitehaven-Fort William'!H46)</f>
        <v>0</v>
      </c>
      <c r="G23" s="235">
        <f>IF('Whitehaven-Fort William'!$H47=0," ",'Whitehaven-Fort William'!I46)</f>
        <v>0</v>
      </c>
      <c r="H23" s="235">
        <f>IF('Whitehaven-Fort William'!$H47=0," ",'Whitehaven-Fort William'!J46)</f>
        <v>0</v>
      </c>
      <c r="I23" s="236">
        <f>IF('Whitehaven-Fort William'!M46=0," ",'Whitehaven-Fort William'!M46)</f>
        <v>0</v>
      </c>
      <c r="J23" s="237">
        <f>IF('Whitehaven-Fort William'!$O47=0," ",'Whitehaven-Fort William'!O46)</f>
        <v>0</v>
      </c>
      <c r="K23" s="237">
        <f>IF('Whitehaven-Fort William'!$O47=0," ",'Whitehaven-Fort William'!P46)</f>
        <v>0</v>
      </c>
      <c r="L23" s="237">
        <f>IF('Whitehaven-Fort William'!$O47=0," ",'Whitehaven-Fort William'!Q46)</f>
        <v>0</v>
      </c>
      <c r="M23" s="237">
        <f>IF('Whitehaven-Fort William'!S46=0," ",'Whitehaven-Fort William'!S46)</f>
        <v>0</v>
      </c>
      <c r="N23" s="238">
        <f>IF('Whitehaven-Fort William'!T46=0," ",'Whitehaven-Fort William'!T46)</f>
        <v>0</v>
      </c>
    </row>
    <row r="24" spans="1:14" ht="18.75" customHeight="1">
      <c r="A24" s="232">
        <f>IF('Barmouth-Caernarfon'!B50=0," ",IF('Barmouth-Caernarfon'!B50=" "," ",'Barmouth-Caernarfon'!B50))</f>
        <v>0</v>
      </c>
      <c r="B24" s="233">
        <f>IF('Whitehaven-Fort William'!$E49=0," ",'Whitehaven-Fort William'!E48)</f>
        <v>0</v>
      </c>
      <c r="C24" s="233">
        <f>IF('Whitehaven-Fort William'!$E49=0," ",'Whitehaven-Fort William'!F48)</f>
        <v>0</v>
      </c>
      <c r="D24" s="233">
        <f>IF('Whitehaven-Fort William'!$E49=0," ",'Whitehaven-Fort William'!G48)</f>
        <v>0</v>
      </c>
      <c r="E24" s="234">
        <f>IF('Whitehaven-Fort William'!L48=0," ",'Whitehaven-Fort William'!L48)</f>
        <v>0</v>
      </c>
      <c r="F24" s="235">
        <f>IF('Whitehaven-Fort William'!$H49=0," ",'Whitehaven-Fort William'!H48)</f>
        <v>0</v>
      </c>
      <c r="G24" s="235">
        <f>IF('Whitehaven-Fort William'!$H49=0," ",'Whitehaven-Fort William'!I48)</f>
        <v>0</v>
      </c>
      <c r="H24" s="235">
        <f>IF('Whitehaven-Fort William'!$H49=0," ",'Whitehaven-Fort William'!J48)</f>
        <v>0</v>
      </c>
      <c r="I24" s="236">
        <f>IF('Whitehaven-Fort William'!M48=0," ",'Whitehaven-Fort William'!M48)</f>
        <v>0</v>
      </c>
      <c r="J24" s="237">
        <f>IF('Whitehaven-Fort William'!$O49=0," ",'Whitehaven-Fort William'!O48)</f>
        <v>0</v>
      </c>
      <c r="K24" s="237">
        <f>IF('Whitehaven-Fort William'!$O49=0," ",'Whitehaven-Fort William'!P48)</f>
        <v>0</v>
      </c>
      <c r="L24" s="237">
        <f>IF('Whitehaven-Fort William'!$O49=0," ",'Whitehaven-Fort William'!Q48)</f>
        <v>0</v>
      </c>
      <c r="M24" s="237">
        <f>IF('Whitehaven-Fort William'!S48=0," ",'Whitehaven-Fort William'!S48)</f>
        <v>0</v>
      </c>
      <c r="N24" s="238">
        <f>IF('Whitehaven-Fort William'!T48=0," ",'Whitehaven-Fort William'!T48)</f>
        <v>0</v>
      </c>
    </row>
    <row r="25" spans="1:14" ht="18.75" customHeight="1">
      <c r="A25" s="232">
        <f>IF('Barmouth-Caernarfon'!B52=0," ",IF('Barmouth-Caernarfon'!B52=" "," ",'Barmouth-Caernarfon'!B52))</f>
        <v>0</v>
      </c>
      <c r="B25" s="233">
        <f>IF('Whitehaven-Fort William'!$E51=0," ",'Whitehaven-Fort William'!E50)</f>
        <v>0</v>
      </c>
      <c r="C25" s="233">
        <f>IF('Whitehaven-Fort William'!$E51=0," ",'Whitehaven-Fort William'!F50)</f>
        <v>0</v>
      </c>
      <c r="D25" s="233">
        <f>IF('Whitehaven-Fort William'!$E51=0," ",'Whitehaven-Fort William'!G50)</f>
        <v>0</v>
      </c>
      <c r="E25" s="234">
        <f>IF('Whitehaven-Fort William'!L50=0," ",'Whitehaven-Fort William'!L50)</f>
        <v>0</v>
      </c>
      <c r="F25" s="235">
        <f>IF('Whitehaven-Fort William'!$H51=0," ",'Whitehaven-Fort William'!H50)</f>
        <v>0</v>
      </c>
      <c r="G25" s="235">
        <f>IF('Whitehaven-Fort William'!$H51=0," ",'Whitehaven-Fort William'!I50)</f>
        <v>0</v>
      </c>
      <c r="H25" s="235">
        <f>IF('Whitehaven-Fort William'!$H51=0," ",'Whitehaven-Fort William'!J50)</f>
        <v>0</v>
      </c>
      <c r="I25" s="236">
        <f>IF('Whitehaven-Fort William'!M50=0," ",'Whitehaven-Fort William'!M50)</f>
        <v>0</v>
      </c>
      <c r="J25" s="237">
        <f>IF('Whitehaven-Fort William'!$O51=0," ",'Whitehaven-Fort William'!O50)</f>
        <v>0</v>
      </c>
      <c r="K25" s="237">
        <f>IF('Whitehaven-Fort William'!$O51=0," ",'Whitehaven-Fort William'!P50)</f>
        <v>0</v>
      </c>
      <c r="L25" s="237">
        <f>IF('Whitehaven-Fort William'!$O51=0," ",'Whitehaven-Fort William'!Q50)</f>
        <v>0</v>
      </c>
      <c r="M25" s="237">
        <f>IF('Whitehaven-Fort William'!S50=0," ",'Whitehaven-Fort William'!S50)</f>
        <v>0</v>
      </c>
      <c r="N25" s="238">
        <f>IF('Whitehaven-Fort William'!T50=0," ",'Whitehaven-Fort William'!T50)</f>
        <v>0</v>
      </c>
    </row>
    <row r="26" spans="1:14" ht="18.75" customHeight="1">
      <c r="A26" s="232">
        <f>IF('Barmouth-Caernarfon'!B54=0," ",IF('Barmouth-Caernarfon'!B54=" "," ",'Barmouth-Caernarfon'!B54))</f>
        <v>0</v>
      </c>
      <c r="B26" s="233">
        <f>IF('Whitehaven-Fort William'!$E53=0," ",'Whitehaven-Fort William'!E52)</f>
        <v>0</v>
      </c>
      <c r="C26" s="233">
        <f>IF('Whitehaven-Fort William'!$E53=0," ",'Whitehaven-Fort William'!F52)</f>
        <v>0</v>
      </c>
      <c r="D26" s="233">
        <f>IF('Whitehaven-Fort William'!$E53=0," ",'Whitehaven-Fort William'!G52)</f>
        <v>0</v>
      </c>
      <c r="E26" s="234">
        <f>IF('Whitehaven-Fort William'!L52=0," ",'Whitehaven-Fort William'!L52)</f>
        <v>0</v>
      </c>
      <c r="F26" s="235">
        <f>IF('Whitehaven-Fort William'!$H53=0," ",'Whitehaven-Fort William'!H52)</f>
        <v>0</v>
      </c>
      <c r="G26" s="235">
        <f>IF('Whitehaven-Fort William'!$H53=0," ",'Whitehaven-Fort William'!I52)</f>
        <v>0</v>
      </c>
      <c r="H26" s="235">
        <f>IF('Whitehaven-Fort William'!$H53=0," ",'Whitehaven-Fort William'!J52)</f>
        <v>0</v>
      </c>
      <c r="I26" s="236">
        <f>IF('Whitehaven-Fort William'!M52=0," ",'Whitehaven-Fort William'!M52)</f>
        <v>0</v>
      </c>
      <c r="J26" s="237">
        <f>IF('Whitehaven-Fort William'!$O53=0," ",'Whitehaven-Fort William'!O52)</f>
        <v>0</v>
      </c>
      <c r="K26" s="237">
        <f>IF('Whitehaven-Fort William'!$O53=0," ",'Whitehaven-Fort William'!P52)</f>
        <v>0</v>
      </c>
      <c r="L26" s="237">
        <f>IF('Whitehaven-Fort William'!$O53=0," ",'Whitehaven-Fort William'!Q52)</f>
        <v>0</v>
      </c>
      <c r="M26" s="237">
        <f>IF('Whitehaven-Fort William'!S52=0," ",'Whitehaven-Fort William'!S52)</f>
        <v>0</v>
      </c>
      <c r="N26" s="238">
        <f>IF('Whitehaven-Fort William'!T52=0," ",'Whitehaven-Fort William'!T52)</f>
        <v>0</v>
      </c>
    </row>
    <row r="27" spans="1:14" ht="18.75" customHeight="1">
      <c r="A27" s="232">
        <f>IF('Barmouth-Caernarfon'!B56=0," ",IF('Barmouth-Caernarfon'!B56=" "," ",'Barmouth-Caernarfon'!B56))</f>
        <v>0</v>
      </c>
      <c r="B27" s="233">
        <f>IF('Whitehaven-Fort William'!$E55=0," ",'Whitehaven-Fort William'!E54)</f>
        <v>0</v>
      </c>
      <c r="C27" s="233">
        <f>IF('Whitehaven-Fort William'!$E55=0," ",'Whitehaven-Fort William'!F54)</f>
        <v>0</v>
      </c>
      <c r="D27" s="233">
        <f>IF('Whitehaven-Fort William'!$E55=0," ",'Whitehaven-Fort William'!G54)</f>
        <v>0</v>
      </c>
      <c r="E27" s="234">
        <f>IF('Whitehaven-Fort William'!L54=0," ",'Whitehaven-Fort William'!L54)</f>
        <v>0</v>
      </c>
      <c r="F27" s="235">
        <f>IF('Whitehaven-Fort William'!$H55=0," ",'Whitehaven-Fort William'!H54)</f>
        <v>0</v>
      </c>
      <c r="G27" s="235">
        <f>IF('Whitehaven-Fort William'!$H55=0," ",'Whitehaven-Fort William'!I54)</f>
        <v>0</v>
      </c>
      <c r="H27" s="235">
        <f>IF('Whitehaven-Fort William'!$H55=0," ",'Whitehaven-Fort William'!J54)</f>
        <v>0</v>
      </c>
      <c r="I27" s="236">
        <f>IF('Whitehaven-Fort William'!M54=0," ",'Whitehaven-Fort William'!M54)</f>
        <v>0</v>
      </c>
      <c r="J27" s="237">
        <f>IF('Whitehaven-Fort William'!$O55=0," ",'Whitehaven-Fort William'!O54)</f>
        <v>0</v>
      </c>
      <c r="K27" s="237">
        <f>IF('Whitehaven-Fort William'!$O55=0," ",'Whitehaven-Fort William'!P54)</f>
        <v>0</v>
      </c>
      <c r="L27" s="237">
        <f>IF('Whitehaven-Fort William'!$O55=0," ",'Whitehaven-Fort William'!Q54)</f>
        <v>0</v>
      </c>
      <c r="M27" s="237">
        <f>IF('Whitehaven-Fort William'!S54=0," ",'Whitehaven-Fort William'!S54)</f>
        <v>0</v>
      </c>
      <c r="N27" s="238">
        <f>IF('Whitehaven-Fort William'!T54=0," ",'Whitehaven-Fort William'!T54)</f>
        <v>0</v>
      </c>
    </row>
    <row r="28" spans="1:14" ht="18.75" customHeight="1">
      <c r="A28" s="232">
        <f>IF('Barmouth-Caernarfon'!B58=0," ",IF('Barmouth-Caernarfon'!B58=" "," ",'Barmouth-Caernarfon'!B58))</f>
        <v>0</v>
      </c>
      <c r="B28" s="233">
        <f>IF('Whitehaven-Fort William'!$E57=0," ",'Whitehaven-Fort William'!E56)</f>
        <v>0</v>
      </c>
      <c r="C28" s="233">
        <f>IF('Whitehaven-Fort William'!$E57=0," ",'Whitehaven-Fort William'!F56)</f>
        <v>0</v>
      </c>
      <c r="D28" s="233">
        <f>IF('Whitehaven-Fort William'!$E57=0," ",'Whitehaven-Fort William'!G56)</f>
        <v>0</v>
      </c>
      <c r="E28" s="234">
        <f>IF('Whitehaven-Fort William'!L56=0," ",'Whitehaven-Fort William'!L56)</f>
        <v>0</v>
      </c>
      <c r="F28" s="235">
        <f>IF('Whitehaven-Fort William'!$H57=0," ",'Whitehaven-Fort William'!H56)</f>
        <v>0</v>
      </c>
      <c r="G28" s="235">
        <f>IF('Whitehaven-Fort William'!$H57=0," ",'Whitehaven-Fort William'!I56)</f>
        <v>0</v>
      </c>
      <c r="H28" s="235">
        <f>IF('Whitehaven-Fort William'!$H57=0," ",'Whitehaven-Fort William'!J56)</f>
        <v>0</v>
      </c>
      <c r="I28" s="236">
        <f>IF('Whitehaven-Fort William'!M56=0," ",'Whitehaven-Fort William'!M56)</f>
        <v>0</v>
      </c>
      <c r="J28" s="237">
        <f>IF('Whitehaven-Fort William'!$O57=0," ",'Whitehaven-Fort William'!O56)</f>
        <v>0</v>
      </c>
      <c r="K28" s="237">
        <f>IF('Whitehaven-Fort William'!$O57=0," ",'Whitehaven-Fort William'!P56)</f>
        <v>0</v>
      </c>
      <c r="L28" s="237">
        <f>IF('Whitehaven-Fort William'!$O57=0," ",'Whitehaven-Fort William'!Q56)</f>
        <v>0</v>
      </c>
      <c r="M28" s="237">
        <f>IF('Whitehaven-Fort William'!S56=0," ",'Whitehaven-Fort William'!S56)</f>
        <v>0</v>
      </c>
      <c r="N28" s="238">
        <f>IF('Whitehaven-Fort William'!T56=0," ",'Whitehaven-Fort William'!T56)</f>
        <v>0</v>
      </c>
    </row>
    <row r="29" spans="1:14" ht="18.75" customHeight="1">
      <c r="A29" s="232">
        <f>IF('Barmouth-Caernarfon'!B60=0," ",IF('Barmouth-Caernarfon'!B60=" "," ",'Barmouth-Caernarfon'!B60))</f>
        <v>0</v>
      </c>
      <c r="B29" s="233">
        <f>IF('Whitehaven-Fort William'!$E59=0," ",'Whitehaven-Fort William'!E58)</f>
        <v>0</v>
      </c>
      <c r="C29" s="233">
        <f>IF('Whitehaven-Fort William'!$E59=0," ",'Whitehaven-Fort William'!F58)</f>
        <v>0</v>
      </c>
      <c r="D29" s="233">
        <f>IF('Whitehaven-Fort William'!$E59=0," ",'Whitehaven-Fort William'!G58)</f>
        <v>0</v>
      </c>
      <c r="E29" s="234">
        <f>IF('Whitehaven-Fort William'!L58=0," ",'Whitehaven-Fort William'!L58)</f>
        <v>0</v>
      </c>
      <c r="F29" s="235">
        <f>IF('Whitehaven-Fort William'!$H59=0," ",'Whitehaven-Fort William'!H58)</f>
        <v>0</v>
      </c>
      <c r="G29" s="235">
        <f>IF('Whitehaven-Fort William'!$H59=0," ",'Whitehaven-Fort William'!I58)</f>
        <v>0</v>
      </c>
      <c r="H29" s="235">
        <f>IF('Whitehaven-Fort William'!$H59=0," ",'Whitehaven-Fort William'!J58)</f>
        <v>0</v>
      </c>
      <c r="I29" s="236">
        <f>IF('Whitehaven-Fort William'!M58=0," ",'Whitehaven-Fort William'!M58)</f>
        <v>0</v>
      </c>
      <c r="J29" s="237">
        <f>IF('Whitehaven-Fort William'!$O59=0," ",'Whitehaven-Fort William'!O58)</f>
        <v>0</v>
      </c>
      <c r="K29" s="237">
        <f>IF('Whitehaven-Fort William'!$O59=0," ",'Whitehaven-Fort William'!P58)</f>
        <v>0</v>
      </c>
      <c r="L29" s="237">
        <f>IF('Whitehaven-Fort William'!$O59=0," ",'Whitehaven-Fort William'!Q58)</f>
        <v>0</v>
      </c>
      <c r="M29" s="237">
        <f>IF('Whitehaven-Fort William'!S58=0," ",'Whitehaven-Fort William'!S58)</f>
        <v>0</v>
      </c>
      <c r="N29" s="238">
        <f>IF('Whitehaven-Fort William'!T58=0," ",'Whitehaven-Fort William'!T58)</f>
        <v>0</v>
      </c>
    </row>
    <row r="30" spans="1:14" ht="18.75" customHeight="1">
      <c r="A30" s="232">
        <f>IF('Barmouth-Caernarfon'!B62=0," ",IF('Barmouth-Caernarfon'!B62=" "," ",'Barmouth-Caernarfon'!B62))</f>
        <v>0</v>
      </c>
      <c r="B30" s="233">
        <f>IF('Whitehaven-Fort William'!$E61=0," ",'Whitehaven-Fort William'!E60)</f>
        <v>0</v>
      </c>
      <c r="C30" s="233">
        <f>IF('Whitehaven-Fort William'!$E61=0," ",'Whitehaven-Fort William'!F60)</f>
        <v>0</v>
      </c>
      <c r="D30" s="233">
        <f>IF('Whitehaven-Fort William'!$E61=0," ",'Whitehaven-Fort William'!G60)</f>
        <v>0</v>
      </c>
      <c r="E30" s="234">
        <f>IF('Whitehaven-Fort William'!L60=0," ",'Whitehaven-Fort William'!L60)</f>
        <v>0</v>
      </c>
      <c r="F30" s="235">
        <f>IF('Whitehaven-Fort William'!$H61=0," ",'Whitehaven-Fort William'!H60)</f>
        <v>0</v>
      </c>
      <c r="G30" s="235">
        <f>IF('Whitehaven-Fort William'!$H61=0," ",'Whitehaven-Fort William'!I60)</f>
        <v>0</v>
      </c>
      <c r="H30" s="235">
        <f>IF('Whitehaven-Fort William'!$H61=0," ",'Whitehaven-Fort William'!J60)</f>
        <v>0</v>
      </c>
      <c r="I30" s="236">
        <f>IF('Whitehaven-Fort William'!M60=0," ",'Whitehaven-Fort William'!M60)</f>
        <v>0</v>
      </c>
      <c r="J30" s="237">
        <f>IF('Whitehaven-Fort William'!$O61=0," ",'Whitehaven-Fort William'!O60)</f>
        <v>0</v>
      </c>
      <c r="K30" s="237">
        <f>IF('Whitehaven-Fort William'!$O61=0," ",'Whitehaven-Fort William'!P60)</f>
        <v>0</v>
      </c>
      <c r="L30" s="237">
        <f>IF('Whitehaven-Fort William'!$O61=0," ",'Whitehaven-Fort William'!Q60)</f>
        <v>0</v>
      </c>
      <c r="M30" s="237">
        <f>IF('Whitehaven-Fort William'!S60=0," ",'Whitehaven-Fort William'!S60)</f>
        <v>0</v>
      </c>
      <c r="N30" s="238">
        <f>IF('Whitehaven-Fort William'!T60=0," ",'Whitehaven-Fort William'!T60)</f>
        <v>0</v>
      </c>
    </row>
    <row r="31" spans="1:14" ht="18.75" customHeight="1">
      <c r="A31" s="232">
        <f>IF('Barmouth-Caernarfon'!B64=0," ",IF('Barmouth-Caernarfon'!B64=" "," ",'Barmouth-Caernarfon'!B64))</f>
        <v>0</v>
      </c>
      <c r="B31" s="233">
        <f>IF('Whitehaven-Fort William'!$E63=0," ",'Whitehaven-Fort William'!E62)</f>
        <v>0</v>
      </c>
      <c r="C31" s="233">
        <f>IF('Whitehaven-Fort William'!$E63=0," ",'Whitehaven-Fort William'!F62)</f>
        <v>0</v>
      </c>
      <c r="D31" s="233">
        <f>IF('Whitehaven-Fort William'!$E63=0," ",'Whitehaven-Fort William'!G62)</f>
        <v>0</v>
      </c>
      <c r="E31" s="234">
        <f>IF('Whitehaven-Fort William'!L62=0," ",'Whitehaven-Fort William'!L62)</f>
        <v>0</v>
      </c>
      <c r="F31" s="235">
        <f>IF('Whitehaven-Fort William'!$H63=0," ",'Whitehaven-Fort William'!H62)</f>
        <v>0</v>
      </c>
      <c r="G31" s="235">
        <f>IF('Whitehaven-Fort William'!$H63=0," ",'Whitehaven-Fort William'!I62)</f>
        <v>0</v>
      </c>
      <c r="H31" s="235">
        <f>IF('Whitehaven-Fort William'!$H63=0," ",'Whitehaven-Fort William'!J62)</f>
        <v>0</v>
      </c>
      <c r="I31" s="236">
        <f>IF('Whitehaven-Fort William'!M62=0," ",'Whitehaven-Fort William'!M62)</f>
        <v>0</v>
      </c>
      <c r="J31" s="237">
        <f>IF('Whitehaven-Fort William'!$O63=0," ",'Whitehaven-Fort William'!O62)</f>
        <v>0</v>
      </c>
      <c r="K31" s="237">
        <f>IF('Whitehaven-Fort William'!$O63=0," ",'Whitehaven-Fort William'!P62)</f>
        <v>0</v>
      </c>
      <c r="L31" s="237">
        <f>IF('Whitehaven-Fort William'!$O63=0," ",'Whitehaven-Fort William'!Q62)</f>
        <v>0</v>
      </c>
      <c r="M31" s="237">
        <f>IF('Whitehaven-Fort William'!S62=0," ",'Whitehaven-Fort William'!S62)</f>
        <v>0</v>
      </c>
      <c r="N31" s="238">
        <f>IF('Whitehaven-Fort William'!T62=0," ",'Whitehaven-Fort William'!T62)</f>
        <v>0</v>
      </c>
    </row>
    <row r="32" spans="1:14" ht="18.75" customHeight="1">
      <c r="A32" s="232">
        <f>IF('Barmouth-Caernarfon'!B66=0," ",IF('Barmouth-Caernarfon'!B66=" "," ",'Barmouth-Caernarfon'!B66))</f>
        <v>0</v>
      </c>
      <c r="B32" s="233">
        <f>IF('Whitehaven-Fort William'!$E65=0," ",'Whitehaven-Fort William'!E64)</f>
        <v>0</v>
      </c>
      <c r="C32" s="233">
        <f>IF('Whitehaven-Fort William'!$E65=0," ",'Whitehaven-Fort William'!F64)</f>
        <v>0</v>
      </c>
      <c r="D32" s="233">
        <f>IF('Whitehaven-Fort William'!$E65=0," ",'Whitehaven-Fort William'!G64)</f>
        <v>0</v>
      </c>
      <c r="E32" s="234">
        <f>IF('Whitehaven-Fort William'!L64=0," ",'Whitehaven-Fort William'!L64)</f>
        <v>0</v>
      </c>
      <c r="F32" s="235">
        <f>IF('Whitehaven-Fort William'!$H65=0," ",'Whitehaven-Fort William'!H64)</f>
        <v>0</v>
      </c>
      <c r="G32" s="235">
        <f>IF('Whitehaven-Fort William'!$H65=0," ",'Whitehaven-Fort William'!I64)</f>
        <v>0</v>
      </c>
      <c r="H32" s="235">
        <f>IF('Whitehaven-Fort William'!$H65=0," ",'Whitehaven-Fort William'!J64)</f>
        <v>0</v>
      </c>
      <c r="I32" s="236">
        <f>IF('Whitehaven-Fort William'!M64=0," ",'Whitehaven-Fort William'!M64)</f>
        <v>0</v>
      </c>
      <c r="J32" s="237">
        <f>IF('Whitehaven-Fort William'!$O65=0," ",'Whitehaven-Fort William'!O64)</f>
        <v>0</v>
      </c>
      <c r="K32" s="237">
        <f>IF('Whitehaven-Fort William'!$O65=0," ",'Whitehaven-Fort William'!P64)</f>
        <v>0</v>
      </c>
      <c r="L32" s="237">
        <f>IF('Whitehaven-Fort William'!$O65=0," ",'Whitehaven-Fort William'!Q64)</f>
        <v>0</v>
      </c>
      <c r="M32" s="237">
        <f>IF('Whitehaven-Fort William'!S64=0," ",'Whitehaven-Fort William'!S64)</f>
        <v>0</v>
      </c>
      <c r="N32" s="238">
        <f>IF('Whitehaven-Fort William'!T64=0," ",'Whitehaven-Fort William'!T64)</f>
        <v>0</v>
      </c>
    </row>
    <row r="33" spans="1:14" ht="18.75" customHeight="1">
      <c r="A33" s="232">
        <f>IF('Barmouth-Caernarfon'!B68=0," ",IF('Barmouth-Caernarfon'!B68=" "," ",'Barmouth-Caernarfon'!B68))</f>
        <v>0</v>
      </c>
      <c r="B33" s="233">
        <f>IF('Whitehaven-Fort William'!$E67=0," ",'Whitehaven-Fort William'!E66)</f>
        <v>0</v>
      </c>
      <c r="C33" s="233">
        <f>IF('Whitehaven-Fort William'!$E67=0," ",'Whitehaven-Fort William'!F66)</f>
        <v>0</v>
      </c>
      <c r="D33" s="233">
        <f>IF('Whitehaven-Fort William'!$E67=0," ",'Whitehaven-Fort William'!G66)</f>
        <v>0</v>
      </c>
      <c r="E33" s="234">
        <f>IF('Whitehaven-Fort William'!L66=0," ",'Whitehaven-Fort William'!L66)</f>
        <v>0</v>
      </c>
      <c r="F33" s="235">
        <f>IF('Whitehaven-Fort William'!$H67=0," ",'Whitehaven-Fort William'!H66)</f>
        <v>0</v>
      </c>
      <c r="G33" s="235">
        <f>IF('Whitehaven-Fort William'!$H67=0," ",'Whitehaven-Fort William'!I66)</f>
        <v>0</v>
      </c>
      <c r="H33" s="235">
        <f>IF('Whitehaven-Fort William'!$H67=0," ",'Whitehaven-Fort William'!J66)</f>
        <v>0</v>
      </c>
      <c r="I33" s="236">
        <f>IF('Whitehaven-Fort William'!M66=0," ",'Whitehaven-Fort William'!M66)</f>
        <v>0</v>
      </c>
      <c r="J33" s="237">
        <f>IF('Whitehaven-Fort William'!$O67=0," ",'Whitehaven-Fort William'!O66)</f>
        <v>0</v>
      </c>
      <c r="K33" s="237">
        <f>IF('Whitehaven-Fort William'!$O67=0," ",'Whitehaven-Fort William'!P66)</f>
        <v>0</v>
      </c>
      <c r="L33" s="237">
        <f>IF('Whitehaven-Fort William'!$O67=0," ",'Whitehaven-Fort William'!Q66)</f>
        <v>0</v>
      </c>
      <c r="M33" s="237">
        <f>IF('Whitehaven-Fort William'!S66=0," ",'Whitehaven-Fort William'!S66)</f>
        <v>0</v>
      </c>
      <c r="N33" s="238">
        <f>IF('Whitehaven-Fort William'!T66=0," ",'Whitehaven-Fort William'!T66)</f>
        <v>0</v>
      </c>
    </row>
    <row r="34" spans="1:14" ht="18.75" customHeight="1">
      <c r="A34" s="232">
        <f>IF('Barmouth-Caernarfon'!B70=0," ",IF('Barmouth-Caernarfon'!B70=" "," ",'Barmouth-Caernarfon'!B70))</f>
        <v>0</v>
      </c>
      <c r="B34" s="233">
        <f>IF('Whitehaven-Fort William'!$E69=0," ",'Whitehaven-Fort William'!E68)</f>
        <v>0</v>
      </c>
      <c r="C34" s="233">
        <f>IF('Whitehaven-Fort William'!$E69=0," ",'Whitehaven-Fort William'!F68)</f>
        <v>0</v>
      </c>
      <c r="D34" s="233">
        <f>IF('Whitehaven-Fort William'!$E69=0," ",'Whitehaven-Fort William'!G68)</f>
        <v>0</v>
      </c>
      <c r="E34" s="234">
        <f>IF('Whitehaven-Fort William'!L68=0," ",'Whitehaven-Fort William'!L68)</f>
        <v>0</v>
      </c>
      <c r="F34" s="235">
        <f>IF('Whitehaven-Fort William'!$H69=0," ",'Whitehaven-Fort William'!H68)</f>
        <v>0</v>
      </c>
      <c r="G34" s="235">
        <f>IF('Whitehaven-Fort William'!$H69=0," ",'Whitehaven-Fort William'!I68)</f>
        <v>0</v>
      </c>
      <c r="H34" s="235">
        <f>IF('Whitehaven-Fort William'!$H69=0," ",'Whitehaven-Fort William'!J68)</f>
        <v>0</v>
      </c>
      <c r="I34" s="236">
        <f>IF('Whitehaven-Fort William'!M68=0," ",'Whitehaven-Fort William'!M68)</f>
        <v>0</v>
      </c>
      <c r="J34" s="237">
        <f>IF('Whitehaven-Fort William'!$O69=0," ",'Whitehaven-Fort William'!O68)</f>
        <v>0</v>
      </c>
      <c r="K34" s="237">
        <f>IF('Whitehaven-Fort William'!$O69=0," ",'Whitehaven-Fort William'!P68)</f>
        <v>0</v>
      </c>
      <c r="L34" s="237">
        <f>IF('Whitehaven-Fort William'!$O69=0," ",'Whitehaven-Fort William'!Q68)</f>
        <v>0</v>
      </c>
      <c r="M34" s="237">
        <f>IF('Whitehaven-Fort William'!S68=0," ",'Whitehaven-Fort William'!S68)</f>
        <v>0</v>
      </c>
      <c r="N34" s="238">
        <f>IF('Whitehaven-Fort William'!T68=0," ",'Whitehaven-Fort William'!T68)</f>
        <v>0</v>
      </c>
    </row>
    <row r="35" spans="1:14" ht="18.75" customHeight="1">
      <c r="A35" s="232">
        <f>IF('Barmouth-Caernarfon'!B72=0," ",IF('Barmouth-Caernarfon'!B72=" "," ",'Barmouth-Caernarfon'!B72))</f>
        <v>0</v>
      </c>
      <c r="B35" s="233">
        <f>IF('Whitehaven-Fort William'!$E71=0," ",'Whitehaven-Fort William'!E70)</f>
        <v>0</v>
      </c>
      <c r="C35" s="233">
        <f>IF('Whitehaven-Fort William'!$E71=0," ",'Whitehaven-Fort William'!F70)</f>
        <v>0</v>
      </c>
      <c r="D35" s="233">
        <f>IF('Whitehaven-Fort William'!$E71=0," ",'Whitehaven-Fort William'!G70)</f>
        <v>0</v>
      </c>
      <c r="E35" s="234">
        <f>IF('Whitehaven-Fort William'!L70=0," ",'Whitehaven-Fort William'!L70)</f>
        <v>0</v>
      </c>
      <c r="F35" s="235">
        <f>IF('Whitehaven-Fort William'!$H71=0," ",'Whitehaven-Fort William'!H70)</f>
        <v>0</v>
      </c>
      <c r="G35" s="235">
        <f>IF('Whitehaven-Fort William'!$H71=0," ",'Whitehaven-Fort William'!I70)</f>
        <v>0</v>
      </c>
      <c r="H35" s="235">
        <f>IF('Whitehaven-Fort William'!$H71=0," ",'Whitehaven-Fort William'!J70)</f>
        <v>0</v>
      </c>
      <c r="I35" s="236">
        <f>IF('Whitehaven-Fort William'!M70=0," ",'Whitehaven-Fort William'!M70)</f>
        <v>0</v>
      </c>
      <c r="J35" s="237">
        <f>IF('Whitehaven-Fort William'!$O71=0," ",'Whitehaven-Fort William'!O70)</f>
        <v>0</v>
      </c>
      <c r="K35" s="237">
        <f>IF('Whitehaven-Fort William'!$O71=0," ",'Whitehaven-Fort William'!P70)</f>
        <v>0</v>
      </c>
      <c r="L35" s="237">
        <f>IF('Whitehaven-Fort William'!$O71=0," ",'Whitehaven-Fort William'!Q70)</f>
        <v>0</v>
      </c>
      <c r="M35" s="237">
        <f>IF('Whitehaven-Fort William'!S70=0," ",'Whitehaven-Fort William'!S70)</f>
        <v>0</v>
      </c>
      <c r="N35" s="238">
        <f>IF('Whitehaven-Fort William'!T70=0," ",'Whitehaven-Fort William'!T70)</f>
        <v>0</v>
      </c>
    </row>
    <row r="36" spans="1:14" ht="18.75" customHeight="1">
      <c r="A36" s="232">
        <f>IF('Barmouth-Caernarfon'!B74=0," ",IF('Barmouth-Caernarfon'!B74=" "," ",'Barmouth-Caernarfon'!B74))</f>
        <v>0</v>
      </c>
      <c r="B36" s="233">
        <f>IF('Whitehaven-Fort William'!$E73=0," ",'Whitehaven-Fort William'!E72)</f>
        <v>0</v>
      </c>
      <c r="C36" s="233">
        <f>IF('Whitehaven-Fort William'!$E73=0," ",'Whitehaven-Fort William'!F72)</f>
        <v>0</v>
      </c>
      <c r="D36" s="233">
        <f>IF('Whitehaven-Fort William'!$E73=0," ",'Whitehaven-Fort William'!G72)</f>
        <v>0</v>
      </c>
      <c r="E36" s="234">
        <f>IF('Whitehaven-Fort William'!L72=0," ",'Whitehaven-Fort William'!L72)</f>
        <v>0</v>
      </c>
      <c r="F36" s="235">
        <f>IF('Whitehaven-Fort William'!$H73=0," ",'Whitehaven-Fort William'!H72)</f>
        <v>0</v>
      </c>
      <c r="G36" s="235">
        <f>IF('Whitehaven-Fort William'!$H73=0," ",'Whitehaven-Fort William'!I72)</f>
        <v>0</v>
      </c>
      <c r="H36" s="235">
        <f>IF('Whitehaven-Fort William'!$H73=0," ",'Whitehaven-Fort William'!J72)</f>
        <v>0</v>
      </c>
      <c r="I36" s="236">
        <f>IF('Whitehaven-Fort William'!M72=0," ",'Whitehaven-Fort William'!M72)</f>
        <v>0</v>
      </c>
      <c r="J36" s="237">
        <f>IF('Whitehaven-Fort William'!$O73=0," ",'Whitehaven-Fort William'!O72)</f>
        <v>0</v>
      </c>
      <c r="K36" s="237">
        <f>IF('Whitehaven-Fort William'!$O73=0," ",'Whitehaven-Fort William'!P72)</f>
        <v>0</v>
      </c>
      <c r="L36" s="237">
        <f>IF('Whitehaven-Fort William'!$O73=0," ",'Whitehaven-Fort William'!Q72)</f>
        <v>0</v>
      </c>
      <c r="M36" s="237">
        <f>IF('Whitehaven-Fort William'!S72=0," ",'Whitehaven-Fort William'!S72)</f>
        <v>0</v>
      </c>
      <c r="N36" s="238">
        <f>IF('Whitehaven-Fort William'!T72=0," ",'Whitehaven-Fort William'!T72)</f>
        <v>0</v>
      </c>
    </row>
    <row r="37" spans="1:14" ht="18.75" customHeight="1">
      <c r="A37" s="232">
        <f>IF('Barmouth-Caernarfon'!B76=0," ",IF('Barmouth-Caernarfon'!B76=" "," ",'Barmouth-Caernarfon'!B76))</f>
        <v>0</v>
      </c>
      <c r="B37" s="233">
        <f>IF('Whitehaven-Fort William'!$E75=0," ",'Whitehaven-Fort William'!E74)</f>
        <v>0</v>
      </c>
      <c r="C37" s="233">
        <f>IF('Whitehaven-Fort William'!$E75=0," ",'Whitehaven-Fort William'!F74)</f>
        <v>0</v>
      </c>
      <c r="D37" s="233">
        <f>IF('Whitehaven-Fort William'!$E75=0," ",'Whitehaven-Fort William'!G74)</f>
        <v>0</v>
      </c>
      <c r="E37" s="234">
        <f>IF('Whitehaven-Fort William'!L74=0," ",'Whitehaven-Fort William'!L74)</f>
        <v>0</v>
      </c>
      <c r="F37" s="235">
        <f>IF('Whitehaven-Fort William'!$H75=0," ",'Whitehaven-Fort William'!H74)</f>
        <v>0</v>
      </c>
      <c r="G37" s="235">
        <f>IF('Whitehaven-Fort William'!$H75=0," ",'Whitehaven-Fort William'!I74)</f>
        <v>0</v>
      </c>
      <c r="H37" s="235">
        <f>IF('Whitehaven-Fort William'!$H75=0," ",'Whitehaven-Fort William'!J74)</f>
        <v>0</v>
      </c>
      <c r="I37" s="236">
        <f>IF('Whitehaven-Fort William'!M74=0," ",'Whitehaven-Fort William'!M74)</f>
        <v>0</v>
      </c>
      <c r="J37" s="237">
        <f>IF('Whitehaven-Fort William'!$O75=0," ",'Whitehaven-Fort William'!O74)</f>
        <v>0</v>
      </c>
      <c r="K37" s="237">
        <f>IF('Whitehaven-Fort William'!$O75=0," ",'Whitehaven-Fort William'!P74)</f>
        <v>0</v>
      </c>
      <c r="L37" s="237">
        <f>IF('Whitehaven-Fort William'!$O75=0," ",'Whitehaven-Fort William'!Q74)</f>
        <v>0</v>
      </c>
      <c r="M37" s="237">
        <f>IF('Whitehaven-Fort William'!S74=0," ",'Whitehaven-Fort William'!S74)</f>
        <v>0</v>
      </c>
      <c r="N37" s="238">
        <f>IF('Whitehaven-Fort William'!T74=0," ",'Whitehaven-Fort William'!T74)</f>
        <v>0</v>
      </c>
    </row>
    <row r="38" spans="1:14" ht="18.75" customHeight="1">
      <c r="A38" s="232">
        <f>IF('Barmouth-Caernarfon'!B78=0," ",IF('Barmouth-Caernarfon'!B78=" "," ",'Barmouth-Caernarfon'!B78))</f>
        <v>0</v>
      </c>
      <c r="B38" s="233">
        <f>IF('Whitehaven-Fort William'!$E77=0," ",'Whitehaven-Fort William'!E76)</f>
        <v>0</v>
      </c>
      <c r="C38" s="233">
        <f>IF('Whitehaven-Fort William'!$E77=0," ",'Whitehaven-Fort William'!F76)</f>
        <v>0</v>
      </c>
      <c r="D38" s="233">
        <f>IF('Whitehaven-Fort William'!$E77=0," ",'Whitehaven-Fort William'!G76)</f>
        <v>0</v>
      </c>
      <c r="E38" s="234">
        <f>IF('Whitehaven-Fort William'!L76=0," ",'Whitehaven-Fort William'!L76)</f>
        <v>0</v>
      </c>
      <c r="F38" s="235">
        <f>IF('Whitehaven-Fort William'!$H77=0," ",'Whitehaven-Fort William'!H76)</f>
        <v>0</v>
      </c>
      <c r="G38" s="235">
        <f>IF('Whitehaven-Fort William'!$H77=0," ",'Whitehaven-Fort William'!I76)</f>
        <v>0</v>
      </c>
      <c r="H38" s="235">
        <f>IF('Whitehaven-Fort William'!$H77=0," ",'Whitehaven-Fort William'!J76)</f>
        <v>0</v>
      </c>
      <c r="I38" s="236">
        <f>IF('Whitehaven-Fort William'!M76=0," ",'Whitehaven-Fort William'!M76)</f>
        <v>0</v>
      </c>
      <c r="J38" s="237">
        <f>IF('Whitehaven-Fort William'!$O77=0," ",'Whitehaven-Fort William'!O76)</f>
        <v>0</v>
      </c>
      <c r="K38" s="237">
        <f>IF('Whitehaven-Fort William'!$O77=0," ",'Whitehaven-Fort William'!P76)</f>
        <v>0</v>
      </c>
      <c r="L38" s="237">
        <f>IF('Whitehaven-Fort William'!$O77=0," ",'Whitehaven-Fort William'!Q76)</f>
        <v>0</v>
      </c>
      <c r="M38" s="237">
        <f>IF('Whitehaven-Fort William'!S76=0," ",'Whitehaven-Fort William'!S76)</f>
        <v>0</v>
      </c>
      <c r="N38" s="238">
        <f>IF('Whitehaven-Fort William'!T76=0," ",'Whitehaven-Fort William'!T76)</f>
        <v>0</v>
      </c>
    </row>
    <row r="39" spans="1:14" ht="18.75" customHeight="1">
      <c r="A39" s="239">
        <f>IF('Barmouth-Caernarfon'!B80=0," ",IF('Barmouth-Caernarfon'!B80=" "," ",'Barmouth-Caernarfon'!B80))</f>
        <v>0</v>
      </c>
      <c r="B39" s="240">
        <f>IF('Whitehaven-Fort William'!$E79=0," ",'Whitehaven-Fort William'!E78)</f>
        <v>0</v>
      </c>
      <c r="C39" s="240">
        <f>IF('Whitehaven-Fort William'!$E79=0," ",'Whitehaven-Fort William'!F78)</f>
        <v>0</v>
      </c>
      <c r="D39" s="240">
        <f>IF('Whitehaven-Fort William'!$E79=0," ",'Whitehaven-Fort William'!G78)</f>
        <v>0</v>
      </c>
      <c r="E39" s="241">
        <f>IF('Whitehaven-Fort William'!L78=0," ",'Whitehaven-Fort William'!L78)</f>
        <v>0</v>
      </c>
      <c r="F39" s="242">
        <f>IF('Whitehaven-Fort William'!$H79=0," ",'Whitehaven-Fort William'!H78)</f>
        <v>0</v>
      </c>
      <c r="G39" s="242">
        <f>IF('Whitehaven-Fort William'!$H79=0," ",'Whitehaven-Fort William'!I78)</f>
        <v>0</v>
      </c>
      <c r="H39" s="242">
        <f>IF('Whitehaven-Fort William'!$H79=0," ",'Whitehaven-Fort William'!J78)</f>
        <v>0</v>
      </c>
      <c r="I39" s="243">
        <f>IF('Whitehaven-Fort William'!M78=0," ",'Whitehaven-Fort William'!M78)</f>
        <v>0</v>
      </c>
      <c r="J39" s="244">
        <f>IF('Whitehaven-Fort William'!$O79=0," ",'Whitehaven-Fort William'!O78)</f>
        <v>0</v>
      </c>
      <c r="K39" s="244">
        <f>IF('Whitehaven-Fort William'!$O79=0," ",'Whitehaven-Fort William'!P78)</f>
        <v>0</v>
      </c>
      <c r="L39" s="244">
        <f>IF('Whitehaven-Fort William'!$O79=0," ",'Whitehaven-Fort William'!Q78)</f>
        <v>0</v>
      </c>
      <c r="M39" s="244">
        <f>IF('Whitehaven-Fort William'!S78=0," ",'Whitehaven-Fort William'!S78)</f>
        <v>0</v>
      </c>
      <c r="N39" s="245">
        <f>IF('Whitehaven-Fort William'!T78=0," ",'Whitehaven-Fort William'!T78)</f>
        <v>0</v>
      </c>
    </row>
    <row r="40" spans="1:14" ht="12">
      <c r="A40" s="88"/>
      <c r="B40" s="88"/>
      <c r="C40" s="88"/>
      <c r="D40" s="88"/>
      <c r="E40" s="88"/>
      <c r="F40" s="88"/>
      <c r="G40" s="88"/>
      <c r="H40" s="246"/>
      <c r="I40" s="88"/>
      <c r="J40" s="88"/>
      <c r="K40" s="88"/>
      <c r="L40" s="88"/>
      <c r="M40" s="88"/>
      <c r="N40" s="88"/>
    </row>
    <row r="41" spans="1:14" ht="12">
      <c r="A41" s="88"/>
      <c r="B41" s="88"/>
      <c r="C41" s="88"/>
      <c r="D41" s="88"/>
      <c r="E41" s="88"/>
      <c r="F41" s="88"/>
      <c r="G41" s="88"/>
      <c r="H41" s="246"/>
      <c r="I41" s="88"/>
      <c r="J41" s="88"/>
      <c r="K41" s="88"/>
      <c r="L41" s="88"/>
      <c r="M41" s="88"/>
      <c r="N41" s="88"/>
    </row>
    <row r="42" spans="1:14" ht="35.25" customHeight="1">
      <c r="A42" s="247" t="s">
        <v>95</v>
      </c>
      <c r="B42" s="247"/>
      <c r="C42" s="247"/>
      <c r="D42" s="247"/>
      <c r="E42" s="247"/>
      <c r="F42" s="247"/>
      <c r="G42" s="247"/>
      <c r="H42" s="247"/>
      <c r="I42" s="247"/>
      <c r="J42" s="247"/>
      <c r="K42" s="247"/>
      <c r="L42" s="247"/>
      <c r="M42" s="247"/>
      <c r="N42" s="88"/>
    </row>
    <row r="43" spans="1:14" ht="24.75" customHeight="1">
      <c r="A43" s="248" t="s">
        <v>96</v>
      </c>
      <c r="B43" s="248"/>
      <c r="C43" s="248"/>
      <c r="D43" s="248"/>
      <c r="E43" s="248"/>
      <c r="F43" s="248"/>
      <c r="G43" s="248"/>
      <c r="H43" s="248"/>
      <c r="I43" s="248"/>
      <c r="J43" s="248"/>
      <c r="K43" s="248"/>
      <c r="L43" s="248"/>
      <c r="M43" s="248"/>
      <c r="N43" s="88"/>
    </row>
    <row r="44" spans="1:14" ht="26.25" customHeight="1">
      <c r="A44" s="249" t="s">
        <v>97</v>
      </c>
      <c r="B44" s="249"/>
      <c r="C44" s="249"/>
      <c r="D44" s="249"/>
      <c r="E44" s="249"/>
      <c r="F44" s="249"/>
      <c r="G44" s="249"/>
      <c r="H44" s="249"/>
      <c r="I44" s="249"/>
      <c r="J44" s="249"/>
      <c r="K44" s="249"/>
      <c r="L44" s="249"/>
      <c r="M44" s="249"/>
      <c r="N44" s="88"/>
    </row>
    <row r="45" spans="1:14" ht="42.75" customHeight="1">
      <c r="A45" s="250" t="s">
        <v>6</v>
      </c>
      <c r="B45" s="251" t="s">
        <v>98</v>
      </c>
      <c r="C45" s="251"/>
      <c r="D45" s="251"/>
      <c r="E45" s="225" t="s">
        <v>82</v>
      </c>
      <c r="F45" s="226" t="s">
        <v>99</v>
      </c>
      <c r="G45" s="226"/>
      <c r="H45" s="226"/>
      <c r="I45" s="252" t="s">
        <v>82</v>
      </c>
      <c r="J45" s="253" t="s">
        <v>100</v>
      </c>
      <c r="K45" s="253"/>
      <c r="L45" s="253"/>
      <c r="M45" s="254" t="s">
        <v>80</v>
      </c>
      <c r="N45" s="88"/>
    </row>
    <row r="46" spans="1:14" ht="13.5" customHeight="1">
      <c r="A46" s="255"/>
      <c r="B46" s="256" t="s">
        <v>23</v>
      </c>
      <c r="C46" s="229" t="s">
        <v>24</v>
      </c>
      <c r="D46" s="229" t="s">
        <v>25</v>
      </c>
      <c r="E46" s="257"/>
      <c r="F46" s="231" t="s">
        <v>23</v>
      </c>
      <c r="G46" s="231" t="s">
        <v>24</v>
      </c>
      <c r="H46" s="258" t="s">
        <v>25</v>
      </c>
      <c r="I46" s="231"/>
      <c r="J46" s="259" t="s">
        <v>23</v>
      </c>
      <c r="K46" s="259" t="s">
        <v>24</v>
      </c>
      <c r="L46" s="259" t="s">
        <v>25</v>
      </c>
      <c r="M46" s="254"/>
      <c r="N46" s="88"/>
    </row>
    <row r="47" spans="1:14" ht="12">
      <c r="A47" s="260">
        <f>IF('Barmouth-Caernarfon'!B12=0," ",'Barmouth-Caernarfon'!B12)</f>
        <v>0</v>
      </c>
      <c r="B47" s="261">
        <f>IF('Race Totals'!$H10=0," ",'Race Totals'!H9)</f>
        <v>3</v>
      </c>
      <c r="C47" s="261">
        <f>IF('Race Totals'!$H10=0," ",'Race Totals'!I9)</f>
        <v>5</v>
      </c>
      <c r="D47" s="262">
        <f>IF('Race Totals'!$H10=0," ",'Race Totals'!J9)</f>
        <v>42.23999998401858</v>
      </c>
      <c r="E47" s="262">
        <f>IF('Race Totals'!K9=0," ",'Race Totals'!K9)</f>
        <v>2</v>
      </c>
      <c r="F47" s="263">
        <f>IF('Race Totals'!$L10=0," ",'Race Totals'!L9)</f>
        <v>0</v>
      </c>
      <c r="G47" s="263">
        <f>IF('Race Totals'!$L10=0," ",'Race Totals'!M9)</f>
        <v>18</v>
      </c>
      <c r="H47" s="264">
        <f>IF('Race Totals'!$L10=0," ",'Race Totals'!N9)</f>
        <v>26.00000010391625</v>
      </c>
      <c r="I47" s="263">
        <f>IF('Race Totals'!O9=0," ",'Race Totals'!O9)</f>
        <v>8</v>
      </c>
      <c r="J47" s="265">
        <f>IF('Race Totals'!$W10=0," ",'Race Totals'!W9)</f>
        <v>4</v>
      </c>
      <c r="K47" s="265">
        <f>IF('Race Totals'!$W10=0," ",'Race Totals'!X9)</f>
        <v>0</v>
      </c>
      <c r="L47" s="265">
        <f>IF('Race Totals'!$W10=0," ",'Race Totals'!Y9)</f>
        <v>48.240000000084535</v>
      </c>
      <c r="M47" s="266">
        <f>IF('Race Totals'!Z9=0," ",'Race Totals'!Z9)</f>
        <v>2</v>
      </c>
      <c r="N47" s="88"/>
    </row>
    <row r="48" spans="1:14" ht="12">
      <c r="A48" s="260">
        <f>IF('Barmouth-Caernarfon'!B14=0," ",'Barmouth-Caernarfon'!B14)</f>
        <v>0</v>
      </c>
      <c r="B48" s="261">
        <f>IF('Race Totals'!$H12=0," ",'Race Totals'!H11)</f>
        <v>1</v>
      </c>
      <c r="C48" s="261">
        <f>IF('Race Totals'!$H12=0," ",'Race Totals'!I11)</f>
        <v>20</v>
      </c>
      <c r="D48" s="262">
        <f>IF('Race Totals'!$H12=0," ",'Race Totals'!J11)</f>
        <v>20.839999985592215</v>
      </c>
      <c r="E48" s="262">
        <f>IF('Race Totals'!K11=0," ",'Race Totals'!K11)</f>
        <v>15</v>
      </c>
      <c r="F48" s="263">
        <f>IF('Race Totals'!$L12=0," ",'Race Totals'!L11)</f>
        <v>0</v>
      </c>
      <c r="G48" s="263">
        <f>IF('Race Totals'!$L12=0," ",'Race Totals'!M11)</f>
        <v>6</v>
      </c>
      <c r="H48" s="264">
        <f>IF('Race Totals'!$L12=0," ",'Race Totals'!N11)</f>
        <v>7.000000039683432</v>
      </c>
      <c r="I48" s="263">
        <f>IF('Race Totals'!O11=0," ",'Race Totals'!O11)</f>
        <v>15</v>
      </c>
      <c r="J48" s="265">
        <f>IF('Race Totals'!$W12=0," ",'Race Totals'!W11)</f>
        <v>2</v>
      </c>
      <c r="K48" s="265">
        <f>IF('Race Totals'!$W12=0," ",'Race Totals'!X11)</f>
        <v>3</v>
      </c>
      <c r="L48" s="265">
        <f>IF('Race Totals'!$W12=0," ",'Race Totals'!Y11)</f>
        <v>17.83999996593238</v>
      </c>
      <c r="M48" s="266">
        <f>IF('Race Totals'!Z11=0," ",'Race Totals'!Z11)</f>
        <v>15</v>
      </c>
      <c r="N48" s="88"/>
    </row>
    <row r="49" spans="1:14" ht="12">
      <c r="A49" s="260">
        <f>IF('Barmouth-Caernarfon'!B16=0," ",'Barmouth-Caernarfon'!B16)</f>
        <v>0</v>
      </c>
      <c r="B49" s="261">
        <f>IF('Race Totals'!$H14=0," ",'Race Totals'!H13)</f>
        <v>3</v>
      </c>
      <c r="C49" s="261">
        <f>IF('Race Totals'!$H14=0," ",'Race Totals'!I13)</f>
        <v>23</v>
      </c>
      <c r="D49" s="262">
        <f>IF('Race Totals'!$H14=0," ",'Race Totals'!J13)</f>
        <v>44.180999997197006</v>
      </c>
      <c r="E49" s="262">
        <f>IF('Race Totals'!K13=0," ",'Race Totals'!K13)</f>
        <v>9</v>
      </c>
      <c r="F49" s="263">
        <f>IF('Race Totals'!$L14=0," ",'Race Totals'!L13)</f>
        <v>0</v>
      </c>
      <c r="G49" s="263">
        <f>IF('Race Totals'!$L14=0," ",'Race Totals'!M13)</f>
        <v>16</v>
      </c>
      <c r="H49" s="264">
        <f>IF('Race Totals'!$L14=0," ",'Race Totals'!N13)</f>
        <v>42.00000010019096</v>
      </c>
      <c r="I49" s="263">
        <f>IF('Race Totals'!O13=0," ",'Race Totals'!O13)</f>
        <v>3</v>
      </c>
      <c r="J49" s="265">
        <f>IF('Race Totals'!$W14=0," ",'Race Totals'!W13)</f>
        <v>4</v>
      </c>
      <c r="K49" s="265">
        <f>IF('Race Totals'!$W14=0," ",'Race Totals'!X13)</f>
        <v>18</v>
      </c>
      <c r="L49" s="265">
        <f>IF('Race Totals'!$W14=0," ",'Race Totals'!Y13)</f>
        <v>33.18099999975814</v>
      </c>
      <c r="M49" s="266">
        <f>IF('Race Totals'!Z13=0," ",'Race Totals'!Z13)</f>
        <v>9</v>
      </c>
      <c r="N49" s="88"/>
    </row>
    <row r="50" spans="1:14" ht="12">
      <c r="A50" s="260">
        <f>IF('Barmouth-Caernarfon'!B18=0," ",'Barmouth-Caernarfon'!B18)</f>
        <v>0</v>
      </c>
      <c r="B50" s="261">
        <f>IF('Race Totals'!$H16=0," ",'Race Totals'!H15)</f>
        <v>3</v>
      </c>
      <c r="C50" s="261">
        <f>IF('Race Totals'!$H16=0," ",'Race Totals'!I15)</f>
        <v>15</v>
      </c>
      <c r="D50" s="262">
        <f>IF('Race Totals'!$H16=0," ",'Race Totals'!J15)</f>
        <v>9.924000003598508</v>
      </c>
      <c r="E50" s="262">
        <f>IF('Race Totals'!K15=0," ",'Race Totals'!K15)</f>
        <v>7</v>
      </c>
      <c r="F50" s="263">
        <f>IF('Race Totals'!$L16=0," ",'Race Totals'!L15)</f>
        <v>0</v>
      </c>
      <c r="G50" s="263">
        <f>IF('Race Totals'!$L16=0," ",'Race Totals'!M15)</f>
        <v>20</v>
      </c>
      <c r="H50" s="264">
        <f>IF('Race Totals'!$L16=0," ",'Race Totals'!N15)</f>
        <v>40.00000009017924</v>
      </c>
      <c r="I50" s="263">
        <f>IF('Race Totals'!O15=0," ",'Race Totals'!O15)</f>
        <v>10</v>
      </c>
      <c r="J50" s="265">
        <f>IF('Race Totals'!$W16=0," ",'Race Totals'!W15)</f>
        <v>4</v>
      </c>
      <c r="K50" s="265">
        <f>IF('Race Totals'!$W16=0," ",'Race Totals'!X15)</f>
        <v>13</v>
      </c>
      <c r="L50" s="265">
        <f>IF('Race Totals'!$W16=0," ",'Race Totals'!Y15)</f>
        <v>34.92399999777774</v>
      </c>
      <c r="M50" s="266">
        <f>IF('Race Totals'!Z15=0," ",'Race Totals'!Z15)</f>
        <v>7</v>
      </c>
      <c r="N50" s="88"/>
    </row>
    <row r="51" spans="1:14" ht="12">
      <c r="A51" s="260">
        <f>IF('Barmouth-Caernarfon'!B20=0," ",'Barmouth-Caernarfon'!B20)</f>
        <v>0</v>
      </c>
      <c r="B51" s="261">
        <f>IF('Race Totals'!$H18=0," ",'Race Totals'!H17)</f>
        <v>4</v>
      </c>
      <c r="C51" s="261">
        <f>IF('Race Totals'!$H18=0," ",'Race Totals'!I17)</f>
        <v>10</v>
      </c>
      <c r="D51" s="262">
        <f>IF('Race Totals'!$H18=0," ",'Race Totals'!J17)</f>
        <v>28.668000003976886</v>
      </c>
      <c r="E51" s="262">
        <f>IF('Race Totals'!K17=0," ",'Race Totals'!K17)</f>
        <v>13</v>
      </c>
      <c r="F51" s="263">
        <f>IF('Race Totals'!$L18=0," ",'Race Totals'!L17)</f>
        <v>0</v>
      </c>
      <c r="G51" s="263">
        <f>IF('Race Totals'!$L18=0," ",'Race Totals'!M17)</f>
        <v>23</v>
      </c>
      <c r="H51" s="264">
        <f>IF('Race Totals'!$L18=0," ",'Race Totals'!N17)</f>
        <v>54.00000009390453</v>
      </c>
      <c r="I51" s="263">
        <f>IF('Race Totals'!O17=0," ",'Race Totals'!O17)</f>
        <v>12</v>
      </c>
      <c r="J51" s="265">
        <f>IF('Race Totals'!$W18=0," ",'Race Totals'!W17)</f>
        <v>5</v>
      </c>
      <c r="K51" s="265">
        <f>IF('Race Totals'!$W18=0," ",'Race Totals'!X17)</f>
        <v>11</v>
      </c>
      <c r="L51" s="265">
        <f>IF('Race Totals'!$W18=0," ",'Race Totals'!Y17)</f>
        <v>46.667999996293474</v>
      </c>
      <c r="M51" s="266">
        <f>IF('Race Totals'!Z17=0," ",'Race Totals'!Z17)</f>
        <v>13</v>
      </c>
      <c r="N51" s="88"/>
    </row>
    <row r="52" spans="1:14" ht="12">
      <c r="A52" s="260">
        <f>IF('Barmouth-Caernarfon'!B22=0," ",'Barmouth-Caernarfon'!B22)</f>
        <v>0</v>
      </c>
      <c r="B52" s="261">
        <f>IF('Race Totals'!$H20=0," ",'Race Totals'!H19)</f>
        <v>1</v>
      </c>
      <c r="C52" s="261">
        <f>IF('Race Totals'!$H20=0," ",'Race Totals'!I19)</f>
        <v>20</v>
      </c>
      <c r="D52" s="262">
        <f>IF('Race Totals'!$H20=0," ",'Race Totals'!J19)</f>
        <v>13.363999996113023</v>
      </c>
      <c r="E52" s="262">
        <f>IF('Race Totals'!K19=0," ",'Race Totals'!K19)</f>
        <v>14</v>
      </c>
      <c r="F52" s="263">
        <f>IF('Race Totals'!$L20=0," ",'Race Totals'!L19)</f>
        <v>0</v>
      </c>
      <c r="G52" s="263">
        <f>IF('Race Totals'!$L20=0," ",'Race Totals'!M19)</f>
        <v>14</v>
      </c>
      <c r="H52" s="264">
        <f>IF('Race Totals'!$L20=0," ",'Race Totals'!N19)</f>
        <v>14.000000061904565</v>
      </c>
      <c r="I52" s="263">
        <f>IF('Race Totals'!O19=0," ",'Race Totals'!O19)</f>
        <v>14</v>
      </c>
      <c r="J52" s="265">
        <f>IF('Race Totals'!$W20=0," ",'Race Totals'!W19)</f>
        <v>2</v>
      </c>
      <c r="K52" s="265">
        <f>IF('Race Totals'!$W20=0," ",'Race Totals'!X19)</f>
        <v>13</v>
      </c>
      <c r="L52" s="265">
        <f>IF('Race Totals'!$W20=0," ",'Race Totals'!Y19)</f>
        <v>1.3639999919220713</v>
      </c>
      <c r="M52" s="266">
        <f>IF('Race Totals'!Z19=0," ",'Race Totals'!Z19)</f>
        <v>14</v>
      </c>
      <c r="N52" s="88"/>
    </row>
    <row r="53" spans="1:14" ht="12">
      <c r="A53" s="260">
        <f>IF('Barmouth-Caernarfon'!B24=0," ",'Barmouth-Caernarfon'!B24)</f>
        <v>0</v>
      </c>
      <c r="B53" s="261">
        <f>IF('Race Totals'!$H22=0," ",'Race Totals'!H21)</f>
        <v>4</v>
      </c>
      <c r="C53" s="261">
        <f>IF('Race Totals'!$H22=0," ",'Race Totals'!I21)</f>
        <v>7</v>
      </c>
      <c r="D53" s="262">
        <f>IF('Race Totals'!$H22=0," ",'Race Totals'!J21)</f>
        <v>5.090999997103722</v>
      </c>
      <c r="E53" s="262">
        <f>IF('Race Totals'!K21=0," ",'Race Totals'!K21)</f>
        <v>12</v>
      </c>
      <c r="F53" s="263">
        <f>IF('Race Totals'!$L22=0," ",'Race Totals'!L21)</f>
        <v>0</v>
      </c>
      <c r="G53" s="263">
        <f>IF('Race Totals'!$L22=0," ",'Race Totals'!M21)</f>
        <v>14</v>
      </c>
      <c r="H53" s="264">
        <f>IF('Race Totals'!$L22=0," ",'Race Totals'!N21)</f>
        <v>5.000000091343395</v>
      </c>
      <c r="I53" s="263">
        <f>IF('Race Totals'!O21=0," ",'Race Totals'!O21)</f>
        <v>2</v>
      </c>
      <c r="J53" s="265">
        <f>IF('Race Totals'!$W22=0," ",'Race Totals'!W21)</f>
        <v>4</v>
      </c>
      <c r="K53" s="265">
        <f>IF('Race Totals'!$W22=0," ",'Race Totals'!X21)</f>
        <v>22</v>
      </c>
      <c r="L53" s="265">
        <f>IF('Race Totals'!$W22=0," ",'Race Totals'!Y21)</f>
        <v>5.090999997103722</v>
      </c>
      <c r="M53" s="266">
        <f>IF('Race Totals'!Z21=0," ",'Race Totals'!Z21)</f>
        <v>10</v>
      </c>
      <c r="N53" s="88"/>
    </row>
    <row r="54" spans="1:14" ht="12">
      <c r="A54" s="260">
        <f>IF('Barmouth-Caernarfon'!B26=0," ",'Barmouth-Caernarfon'!B26)</f>
        <v>0</v>
      </c>
      <c r="B54" s="261">
        <f>IF('Race Totals'!$H24=0," ",'Race Totals'!H23)</f>
        <v>3</v>
      </c>
      <c r="C54" s="261">
        <f>IF('Race Totals'!$H24=0," ",'Race Totals'!I23)</f>
        <v>5</v>
      </c>
      <c r="D54" s="262">
        <f>IF('Race Totals'!$H24=0," ",'Race Totals'!J23)</f>
        <v>39.650000003340864</v>
      </c>
      <c r="E54" s="262">
        <f>IF('Race Totals'!K23=0," ",'Race Totals'!K23)</f>
        <v>1</v>
      </c>
      <c r="F54" s="263">
        <f>IF('Race Totals'!$L24=0," ",'Race Totals'!L23)</f>
        <v>0</v>
      </c>
      <c r="G54" s="263">
        <f>IF('Race Totals'!$L24=0," ",'Race Totals'!M23)</f>
        <v>17</v>
      </c>
      <c r="H54" s="264">
        <f>IF('Race Totals'!$L24=0," ",'Race Totals'!N23)</f>
        <v>49.000000098561145</v>
      </c>
      <c r="I54" s="263">
        <f>IF('Race Totals'!O23=0," ",'Race Totals'!O23)</f>
        <v>5</v>
      </c>
      <c r="J54" s="265">
        <f>IF('Race Totals'!$W24=0," ",'Race Totals'!W23)</f>
        <v>4</v>
      </c>
      <c r="K54" s="265">
        <f>IF('Race Totals'!$W24=0," ",'Race Totals'!X23)</f>
        <v>0</v>
      </c>
      <c r="L54" s="265">
        <f>IF('Race Totals'!$W24=0," ",'Race Totals'!Y23)</f>
        <v>7.650000000314066</v>
      </c>
      <c r="M54" s="266">
        <f>IF('Race Totals'!Z23=0," ",'Race Totals'!Z23)</f>
        <v>1</v>
      </c>
      <c r="N54" s="88"/>
    </row>
    <row r="55" spans="1:14" ht="12">
      <c r="A55" s="260">
        <f>IF('Barmouth-Caernarfon'!B28=0," ",'Barmouth-Caernarfon'!B28)</f>
        <v>0</v>
      </c>
      <c r="B55" s="261">
        <f>IF('Race Totals'!$H26=0," ",'Race Totals'!H25)</f>
        <v>4</v>
      </c>
      <c r="C55" s="261">
        <f>IF('Race Totals'!$H26=0," ",'Race Totals'!I25)</f>
        <v>2</v>
      </c>
      <c r="D55" s="262">
        <f>IF('Race Totals'!$H26=0," ",'Race Totals'!J25)</f>
        <v>52.26199999405594</v>
      </c>
      <c r="E55" s="262">
        <f>IF('Race Totals'!K25=0," ",'Race Totals'!K25)</f>
        <v>10</v>
      </c>
      <c r="F55" s="263">
        <f>IF('Race Totals'!$L26=0," ",'Race Totals'!L25)</f>
        <v>0</v>
      </c>
      <c r="G55" s="263">
        <f>IF('Race Totals'!$L26=0," ",'Race Totals'!M25)</f>
        <v>19</v>
      </c>
      <c r="H55" s="264">
        <f>IF('Race Totals'!$L26=0," ",'Race Totals'!N25)</f>
        <v>42.00000010019096</v>
      </c>
      <c r="I55" s="263">
        <f>IF('Race Totals'!O25=0," ",'Race Totals'!O25)</f>
        <v>9</v>
      </c>
      <c r="J55" s="265">
        <f>IF('Race Totals'!$W26=0," ",'Race Totals'!W25)</f>
        <v>5</v>
      </c>
      <c r="K55" s="265">
        <f>IF('Race Totals'!$W26=0," ",'Race Totals'!X25)</f>
        <v>3</v>
      </c>
      <c r="L55" s="265">
        <f>IF('Race Totals'!$W26=0," ",'Race Totals'!Y25)</f>
        <v>10.262000000342368</v>
      </c>
      <c r="M55" s="266">
        <f>IF('Race Totals'!Z25=0," ",'Race Totals'!Z25)</f>
        <v>12</v>
      </c>
      <c r="N55" s="88"/>
    </row>
    <row r="56" spans="1:14" ht="12">
      <c r="A56" s="260">
        <f>IF('Barmouth-Caernarfon'!B30=0," ",'Barmouth-Caernarfon'!B30)</f>
        <v>0</v>
      </c>
      <c r="B56" s="261">
        <f>IF('Race Totals'!$H28=0," ",'Race Totals'!H27)</f>
        <v>3</v>
      </c>
      <c r="C56" s="261">
        <f>IF('Race Totals'!$H28=0," ",'Race Totals'!I27)</f>
        <v>12</v>
      </c>
      <c r="D56" s="262">
        <f>IF('Race Totals'!$H28=0," ",'Race Totals'!J27)</f>
        <v>18.724999997543534</v>
      </c>
      <c r="E56" s="262">
        <f>IF('Race Totals'!K27=0," ",'Race Totals'!K27)</f>
        <v>4</v>
      </c>
      <c r="F56" s="263">
        <f>IF('Race Totals'!$L28=0," ",'Race Totals'!L27)</f>
        <v>0</v>
      </c>
      <c r="G56" s="263">
        <f>IF('Race Totals'!$L28=0," ",'Race Totals'!M27)</f>
        <v>18</v>
      </c>
      <c r="H56" s="264">
        <f>IF('Race Totals'!$L28=0," ",'Race Totals'!N27)</f>
        <v>24.000000097396992</v>
      </c>
      <c r="I56" s="263">
        <f>IF('Race Totals'!O27=0," ",'Race Totals'!O27)</f>
        <v>7</v>
      </c>
      <c r="J56" s="265">
        <f>IF('Race Totals'!$W28=0," ",'Race Totals'!W27)</f>
        <v>4</v>
      </c>
      <c r="K56" s="265">
        <f>IF('Race Totals'!$W28=0," ",'Race Totals'!X27)</f>
        <v>13</v>
      </c>
      <c r="L56" s="265">
        <f>IF('Race Totals'!$W28=0," ",'Race Totals'!Y27)</f>
        <v>0.7249999982420263</v>
      </c>
      <c r="M56" s="266">
        <f>IF('Race Totals'!Z27=0," ",'Race Totals'!Z27)</f>
        <v>6</v>
      </c>
      <c r="N56" s="88"/>
    </row>
    <row r="57" spans="1:14" ht="12">
      <c r="A57" s="260">
        <f>IF('Barmouth-Caernarfon'!B32=0," ",'Barmouth-Caernarfon'!B32)</f>
        <v>0</v>
      </c>
      <c r="B57" s="261">
        <f>IF('Race Totals'!$H30=0," ",'Race Totals'!H29)</f>
        <v>3</v>
      </c>
      <c r="C57" s="261">
        <f>IF('Race Totals'!$H30=0," ",'Race Totals'!I29)</f>
        <v>12</v>
      </c>
      <c r="D57" s="262">
        <f>IF('Race Totals'!$H30=0," ",'Race Totals'!J29)</f>
        <v>46.71600000173754</v>
      </c>
      <c r="E57" s="262">
        <f>IF('Race Totals'!K29=0," ",'Race Totals'!K29)</f>
        <v>5</v>
      </c>
      <c r="F57" s="263">
        <f>IF('Race Totals'!$L30=0," ",'Race Totals'!L29)</f>
        <v>1</v>
      </c>
      <c r="G57" s="263">
        <f>IF('Race Totals'!$L30=0," ",'Race Totals'!M29)</f>
        <v>2</v>
      </c>
      <c r="H57" s="264">
        <f>IF('Race Totals'!$L30=0," ",'Race Totals'!N29)</f>
        <v>14.000000089248132</v>
      </c>
      <c r="I57" s="263">
        <f>IF('Race Totals'!O29=0," ",'Race Totals'!O29)</f>
        <v>13</v>
      </c>
      <c r="J57" s="265">
        <f>IF('Race Totals'!$W30=0," ",'Race Totals'!W29)</f>
        <v>4</v>
      </c>
      <c r="K57" s="265">
        <f>IF('Race Totals'!$W30=0," ",'Race Totals'!X29)</f>
        <v>16</v>
      </c>
      <c r="L57" s="265">
        <f>IF('Race Totals'!$W30=0," ",'Race Totals'!Y29)</f>
        <v>3.7159999942882393</v>
      </c>
      <c r="M57" s="266">
        <f>IF('Race Totals'!Z29=0," ",'Race Totals'!Z29)</f>
        <v>8</v>
      </c>
      <c r="N57" s="88"/>
    </row>
    <row r="58" spans="1:14" ht="12">
      <c r="A58" s="260">
        <f>IF('Barmouth-Caernarfon'!B34=0," ",'Barmouth-Caernarfon'!B34)</f>
        <v>0</v>
      </c>
      <c r="B58" s="261">
        <f>IF('Race Totals'!$H32=0," ",'Race Totals'!H31)</f>
        <v>3</v>
      </c>
      <c r="C58" s="261">
        <f>IF('Race Totals'!$H32=0," ",'Race Totals'!I31)</f>
        <v>12</v>
      </c>
      <c r="D58" s="262">
        <f>IF('Race Totals'!$H32=0," ",'Race Totals'!J31)</f>
        <v>49.46700000341224</v>
      </c>
      <c r="E58" s="262">
        <f>IF('Race Totals'!K31=0," ",'Race Totals'!K31)</f>
        <v>6</v>
      </c>
      <c r="F58" s="263">
        <f>IF('Race Totals'!$L32=0," ",'Race Totals'!L31)</f>
        <v>0</v>
      </c>
      <c r="G58" s="263">
        <f>IF('Race Totals'!$L32=0," ",'Race Totals'!M31)</f>
        <v>21</v>
      </c>
      <c r="H58" s="264">
        <f>IF('Race Totals'!$L32=0," ",'Race Totals'!N31)</f>
        <v>58.00000009297321</v>
      </c>
      <c r="I58" s="263">
        <f>IF('Race Totals'!O31=0," ",'Race Totals'!O31)</f>
        <v>11</v>
      </c>
      <c r="J58" s="265">
        <f>IF('Race Totals'!$W32=0," ",'Race Totals'!W31)</f>
        <v>4</v>
      </c>
      <c r="K58" s="265">
        <f>IF('Race Totals'!$W32=0," ",'Race Totals'!X31)</f>
        <v>12</v>
      </c>
      <c r="L58" s="265">
        <f>IF('Race Totals'!$W32=0," ",'Race Totals'!Y31)</f>
        <v>1.466999993633351</v>
      </c>
      <c r="M58" s="266">
        <f>IF('Race Totals'!Z31=0," ",'Race Totals'!Z31)</f>
        <v>5</v>
      </c>
      <c r="N58" s="88"/>
    </row>
    <row r="59" spans="1:14" ht="12">
      <c r="A59" s="260">
        <f>IF('Barmouth-Caernarfon'!B36=0," ",'Barmouth-Caernarfon'!B36)</f>
        <v>0</v>
      </c>
      <c r="B59" s="261">
        <f>IF('Race Totals'!$H34=0," ",'Race Totals'!H33)</f>
        <v>0</v>
      </c>
      <c r="C59" s="261">
        <f>IF('Race Totals'!$H34=0," ",'Race Totals'!I33)</f>
        <v>17</v>
      </c>
      <c r="D59" s="262">
        <f>IF('Race Totals'!$H34=0," ",'Race Totals'!J33)</f>
        <v>6.01499999439099</v>
      </c>
      <c r="E59" s="262">
        <f>IF('Race Totals'!K33=0," ",'Race Totals'!K33)</f>
        <v>16</v>
      </c>
      <c r="F59" s="263">
        <f>IF('Race Totals'!$L34=0," ",'Race Totals'!L33)</f>
        <v>0</v>
      </c>
      <c r="G59" s="263">
        <f>IF('Race Totals'!$L34=0," ",'Race Totals'!M33)</f>
        <v>6</v>
      </c>
      <c r="H59" s="264">
        <f>IF('Race Totals'!$L34=0," ",'Race Totals'!N33)</f>
        <v>38.00000003595814</v>
      </c>
      <c r="I59" s="263">
        <f>IF('Race Totals'!O33=0," ",'Race Totals'!O33)</f>
        <v>16</v>
      </c>
      <c r="J59" s="265">
        <f>IF('Race Totals'!$W34=0," ",'Race Totals'!W33)</f>
        <v>0</v>
      </c>
      <c r="K59" s="265">
        <f>IF('Race Totals'!$W34=0," ",'Race Totals'!X33)</f>
        <v>23</v>
      </c>
      <c r="L59" s="265">
        <f>IF('Race Totals'!$W34=0," ",'Race Totals'!Y33)</f>
        <v>49.01499999834911</v>
      </c>
      <c r="M59" s="266">
        <f>IF('Race Totals'!Z33=0," ",'Race Totals'!Z33)</f>
        <v>16</v>
      </c>
      <c r="N59" s="88"/>
    </row>
    <row r="60" spans="1:14" ht="12">
      <c r="A60" s="260">
        <f>IF('Barmouth-Caernarfon'!B38=0," ",'Barmouth-Caernarfon'!B38)</f>
        <v>0</v>
      </c>
      <c r="B60" s="261">
        <f>IF('Race Totals'!$H36=0," ",'Race Totals'!H35)</f>
        <v>4</v>
      </c>
      <c r="C60" s="261">
        <f>IF('Race Totals'!$H36=0," ",'Race Totals'!I35)</f>
        <v>3</v>
      </c>
      <c r="D60" s="262">
        <f>IF('Race Totals'!$H36=0," ",'Race Totals'!J35)</f>
        <v>6.351999991703963</v>
      </c>
      <c r="E60" s="262">
        <f>IF('Race Totals'!K35=0," ",'Race Totals'!K35)</f>
        <v>11</v>
      </c>
      <c r="F60" s="263">
        <f>IF('Race Totals'!$L36=0," ",'Race Totals'!L35)</f>
        <v>0</v>
      </c>
      <c r="G60" s="263">
        <f>IF('Race Totals'!$L36=0," ",'Race Totals'!M35)</f>
        <v>17</v>
      </c>
      <c r="H60" s="264">
        <f>IF('Race Totals'!$L36=0," ",'Race Totals'!N35)</f>
        <v>37.00000011183249</v>
      </c>
      <c r="I60" s="263">
        <f>IF('Race Totals'!O35=0," ",'Race Totals'!O35)</f>
        <v>4</v>
      </c>
      <c r="J60" s="265">
        <f>IF('Race Totals'!$W36=0," ",'Race Totals'!W35)</f>
        <v>4</v>
      </c>
      <c r="K60" s="265">
        <f>IF('Race Totals'!$W36=0," ",'Race Totals'!X35)</f>
        <v>22</v>
      </c>
      <c r="L60" s="265">
        <f>IF('Race Totals'!$W36=0," ",'Race Totals'!Y35)</f>
        <v>5.351999995429253</v>
      </c>
      <c r="M60" s="266">
        <f>IF('Race Totals'!Z35=0," ",'Race Totals'!Z35)</f>
        <v>11</v>
      </c>
      <c r="N60" s="88"/>
    </row>
    <row r="61" spans="1:14" ht="12">
      <c r="A61" s="260">
        <f>IF('Barmouth-Caernarfon'!B40=0," ",'Barmouth-Caernarfon'!B40)</f>
        <v>0</v>
      </c>
      <c r="B61" s="261">
        <f>IF('Race Totals'!$H38=0," ",'Race Totals'!H37)</f>
        <v>3</v>
      </c>
      <c r="C61" s="261">
        <f>IF('Race Totals'!$H38=0," ",'Race Totals'!I37)</f>
        <v>11</v>
      </c>
      <c r="D61" s="262">
        <f>IF('Race Totals'!$H38=0," ",'Race Totals'!J37)</f>
        <v>37.53599999584324</v>
      </c>
      <c r="E61" s="262">
        <f>IF('Race Totals'!K37=0," ",'Race Totals'!K37)</f>
        <v>3</v>
      </c>
      <c r="F61" s="263">
        <f>IF('Race Totals'!$L38=0," ",'Race Totals'!L37)</f>
        <v>0</v>
      </c>
      <c r="G61" s="263">
        <f>IF('Race Totals'!$L38=0," ",'Race Totals'!M37)</f>
        <v>13</v>
      </c>
      <c r="H61" s="264">
        <f>IF('Race Totals'!$L38=0," ",'Race Totals'!N37)</f>
        <v>47.00000009553435</v>
      </c>
      <c r="I61" s="263">
        <f>IF('Race Totals'!O37=0," ",'Race Totals'!O37)</f>
        <v>1</v>
      </c>
      <c r="J61" s="265">
        <f>IF('Race Totals'!$W38=0," ",'Race Totals'!W37)</f>
        <v>4</v>
      </c>
      <c r="K61" s="265">
        <f>IF('Race Totals'!$W38=0," ",'Race Totals'!X37)</f>
        <v>2</v>
      </c>
      <c r="L61" s="265">
        <f>IF('Race Totals'!$W38=0," ",'Race Totals'!Y37)</f>
        <v>6.535999999568531</v>
      </c>
      <c r="M61" s="266">
        <f>IF('Race Totals'!Z37=0," ",'Race Totals'!Z37)</f>
        <v>3</v>
      </c>
      <c r="N61" s="88"/>
    </row>
    <row r="62" spans="1:14" ht="12">
      <c r="A62" s="260">
        <f>IF('Barmouth-Caernarfon'!B42=0," ",'Barmouth-Caernarfon'!B42)</f>
        <v>0</v>
      </c>
      <c r="B62" s="261">
        <f>IF('Race Totals'!$H40=0," ",'Race Totals'!H39)</f>
        <v>3</v>
      </c>
      <c r="C62" s="261">
        <f>IF('Race Totals'!$H40=0," ",'Race Totals'!I39)</f>
        <v>15</v>
      </c>
      <c r="D62" s="262">
        <f>IF('Race Totals'!$H40=0," ",'Race Totals'!J39)</f>
        <v>22.607999990378005</v>
      </c>
      <c r="E62" s="262">
        <f>IF('Race Totals'!K39=0," ",'Race Totals'!K39)</f>
        <v>8</v>
      </c>
      <c r="F62" s="263">
        <f>IF('Race Totals'!$L40=0," ",'Race Totals'!L39)</f>
        <v>0</v>
      </c>
      <c r="G62" s="263">
        <f>IF('Race Totals'!$L40=0," ",'Race Totals'!M39)</f>
        <v>18</v>
      </c>
      <c r="H62" s="264">
        <f>IF('Race Totals'!$L40=0," ",'Race Totals'!N39)</f>
        <v>1.0000000957671773</v>
      </c>
      <c r="I62" s="263">
        <f>IF('Race Totals'!O39=0," ",'Race Totals'!O39)</f>
        <v>6</v>
      </c>
      <c r="J62" s="265">
        <f>IF('Race Totals'!$W40=0," ",'Race Totals'!W39)</f>
        <v>4</v>
      </c>
      <c r="K62" s="265">
        <f>IF('Race Totals'!$W40=0," ",'Race Totals'!X39)</f>
        <v>10</v>
      </c>
      <c r="L62" s="265">
        <f>IF('Race Totals'!$W40=0," ",'Race Totals'!Y39)</f>
        <v>14.60799999224065</v>
      </c>
      <c r="M62" s="266">
        <f>IF('Race Totals'!Z39=0," ",'Race Totals'!Z39)</f>
        <v>4</v>
      </c>
      <c r="N62" s="88"/>
    </row>
    <row r="63" spans="1:14" ht="12">
      <c r="A63" s="260">
        <f>IF('Barmouth-Caernarfon'!B44=0," ",'Barmouth-Caernarfon'!B44)</f>
        <v>0</v>
      </c>
      <c r="B63" s="261">
        <f>IF('Race Totals'!$H42=0," ",'Race Totals'!H41)</f>
        <v>0</v>
      </c>
      <c r="C63" s="261">
        <f>IF('Race Totals'!$H42=0," ",'Race Totals'!I41)</f>
        <v>0</v>
      </c>
      <c r="D63" s="262">
        <f>IF('Race Totals'!$H42=0," ",'Race Totals'!J41)</f>
        <v>0</v>
      </c>
      <c r="E63" s="262">
        <f>IF('Race Totals'!K41=0," ",'Race Totals'!K41)</f>
        <v>0</v>
      </c>
      <c r="F63" s="263">
        <f>IF('Race Totals'!$L42=0," ",'Race Totals'!L41)</f>
        <v>0</v>
      </c>
      <c r="G63" s="263">
        <f>IF('Race Totals'!$L42=0," ",'Race Totals'!M41)</f>
        <v>0</v>
      </c>
      <c r="H63" s="264">
        <f>IF('Race Totals'!$L42=0," ",'Race Totals'!N41)</f>
        <v>0</v>
      </c>
      <c r="I63" s="263">
        <f>IF('Race Totals'!O41=0," ",'Race Totals'!O41)</f>
        <v>0</v>
      </c>
      <c r="J63" s="265">
        <f>IF('Race Totals'!$W42=0," ",'Race Totals'!W41)</f>
        <v>0</v>
      </c>
      <c r="K63" s="265">
        <f>IF('Race Totals'!$W42=0," ",'Race Totals'!X41)</f>
        <v>0</v>
      </c>
      <c r="L63" s="265">
        <f>IF('Race Totals'!$W42=0," ",'Race Totals'!Y41)</f>
        <v>0</v>
      </c>
      <c r="M63" s="266">
        <f>IF('Race Totals'!Z41=0," ",'Race Totals'!Z41)</f>
        <v>0</v>
      </c>
      <c r="N63" s="88"/>
    </row>
    <row r="64" spans="1:14" ht="12">
      <c r="A64" s="260">
        <f>IF('Barmouth-Caernarfon'!B46=0," ",'Barmouth-Caernarfon'!B46)</f>
        <v>0</v>
      </c>
      <c r="B64" s="261">
        <f>IF('Race Totals'!$H44=0," ",'Race Totals'!H43)</f>
        <v>0</v>
      </c>
      <c r="C64" s="261">
        <f>IF('Race Totals'!$H44=0," ",'Race Totals'!I43)</f>
        <v>0</v>
      </c>
      <c r="D64" s="262">
        <f>IF('Race Totals'!$H44=0," ",'Race Totals'!J43)</f>
        <v>0</v>
      </c>
      <c r="E64" s="262">
        <f>IF('Race Totals'!K43=0," ",'Race Totals'!K43)</f>
        <v>0</v>
      </c>
      <c r="F64" s="263">
        <f>IF('Race Totals'!$L44=0," ",'Race Totals'!L43)</f>
        <v>0</v>
      </c>
      <c r="G64" s="263">
        <f>IF('Race Totals'!$L44=0," ",'Race Totals'!M43)</f>
        <v>0</v>
      </c>
      <c r="H64" s="264">
        <f>IF('Race Totals'!$L44=0," ",'Race Totals'!N43)</f>
        <v>0</v>
      </c>
      <c r="I64" s="263">
        <f>IF('Race Totals'!O43=0," ",'Race Totals'!O43)</f>
        <v>0</v>
      </c>
      <c r="J64" s="265">
        <f>IF('Race Totals'!$W44=0," ",'Race Totals'!W43)</f>
        <v>0</v>
      </c>
      <c r="K64" s="265">
        <f>IF('Race Totals'!$W44=0," ",'Race Totals'!X43)</f>
        <v>0</v>
      </c>
      <c r="L64" s="265">
        <f>IF('Race Totals'!$W44=0," ",'Race Totals'!Y43)</f>
        <v>0</v>
      </c>
      <c r="M64" s="266">
        <f>IF('Race Totals'!Z43=0," ",'Race Totals'!Z43)</f>
        <v>0</v>
      </c>
      <c r="N64" s="88"/>
    </row>
    <row r="65" spans="1:14" ht="12">
      <c r="A65" s="260">
        <f>IF('Barmouth-Caernarfon'!B48=0," ",'Barmouth-Caernarfon'!B48)</f>
        <v>0</v>
      </c>
      <c r="B65" s="261">
        <f>IF('Race Totals'!$H46=0," ",'Race Totals'!H45)</f>
        <v>0</v>
      </c>
      <c r="C65" s="261">
        <f>IF('Race Totals'!$H46=0," ",'Race Totals'!I45)</f>
        <v>0</v>
      </c>
      <c r="D65" s="262">
        <f>IF('Race Totals'!$H46=0," ",'Race Totals'!J45)</f>
        <v>0</v>
      </c>
      <c r="E65" s="262">
        <f>IF('Race Totals'!K45=0," ",'Race Totals'!K45)</f>
        <v>0</v>
      </c>
      <c r="F65" s="263">
        <f>IF('Race Totals'!$L46=0," ",'Race Totals'!L45)</f>
        <v>0</v>
      </c>
      <c r="G65" s="263">
        <f>IF('Race Totals'!$L46=0," ",'Race Totals'!M45)</f>
        <v>0</v>
      </c>
      <c r="H65" s="264">
        <f>IF('Race Totals'!$L46=0," ",'Race Totals'!N45)</f>
        <v>0</v>
      </c>
      <c r="I65" s="263">
        <f>IF('Race Totals'!O45=0," ",'Race Totals'!O45)</f>
        <v>0</v>
      </c>
      <c r="J65" s="265">
        <f>IF('Race Totals'!$W46=0," ",'Race Totals'!W45)</f>
        <v>0</v>
      </c>
      <c r="K65" s="265">
        <f>IF('Race Totals'!$W46=0," ",'Race Totals'!X45)</f>
        <v>0</v>
      </c>
      <c r="L65" s="265">
        <f>IF('Race Totals'!$W46=0," ",'Race Totals'!Y45)</f>
        <v>0</v>
      </c>
      <c r="M65" s="266">
        <f>IF('Race Totals'!Z45=0," ",'Race Totals'!Z45)</f>
        <v>0</v>
      </c>
      <c r="N65" s="88"/>
    </row>
    <row r="66" spans="1:14" ht="12">
      <c r="A66" s="260">
        <f>IF('Barmouth-Caernarfon'!B50=0," ",'Barmouth-Caernarfon'!B50)</f>
        <v>0</v>
      </c>
      <c r="B66" s="261">
        <f>IF('Race Totals'!$H48=0," ",'Race Totals'!H47)</f>
        <v>0</v>
      </c>
      <c r="C66" s="261">
        <f>IF('Race Totals'!$H48=0," ",'Race Totals'!I47)</f>
        <v>0</v>
      </c>
      <c r="D66" s="262">
        <f>IF('Race Totals'!$H48=0," ",'Race Totals'!J47)</f>
        <v>0</v>
      </c>
      <c r="E66" s="262">
        <f>IF('Race Totals'!K47=0," ",'Race Totals'!K47)</f>
        <v>0</v>
      </c>
      <c r="F66" s="263">
        <f>IF('Race Totals'!$L48=0," ",'Race Totals'!L47)</f>
        <v>0</v>
      </c>
      <c r="G66" s="263">
        <f>IF('Race Totals'!$L48=0," ",'Race Totals'!M47)</f>
        <v>0</v>
      </c>
      <c r="H66" s="264">
        <f>IF('Race Totals'!$L48=0," ",'Race Totals'!N47)</f>
        <v>0</v>
      </c>
      <c r="I66" s="263">
        <f>IF('Race Totals'!O47=0," ",'Race Totals'!O47)</f>
        <v>0</v>
      </c>
      <c r="J66" s="265">
        <f>IF('Race Totals'!$W48=0," ",'Race Totals'!W47)</f>
        <v>0</v>
      </c>
      <c r="K66" s="265">
        <f>IF('Race Totals'!$W48=0," ",'Race Totals'!X47)</f>
        <v>0</v>
      </c>
      <c r="L66" s="265">
        <f>IF('Race Totals'!$W48=0," ",'Race Totals'!Y47)</f>
        <v>0</v>
      </c>
      <c r="M66" s="266">
        <f>IF('Race Totals'!Z47=0," ",'Race Totals'!Z47)</f>
        <v>0</v>
      </c>
      <c r="N66" s="88"/>
    </row>
    <row r="67" spans="1:14" ht="12">
      <c r="A67" s="260">
        <f>IF('Barmouth-Caernarfon'!B52=0," ",'Barmouth-Caernarfon'!B52)</f>
        <v>0</v>
      </c>
      <c r="B67" s="261">
        <f>IF('Race Totals'!$H50=0," ",'Race Totals'!H49)</f>
        <v>0</v>
      </c>
      <c r="C67" s="261">
        <f>IF('Race Totals'!$H50=0," ",'Race Totals'!I49)</f>
        <v>0</v>
      </c>
      <c r="D67" s="262">
        <f>IF('Race Totals'!$H50=0," ",'Race Totals'!J49)</f>
        <v>0</v>
      </c>
      <c r="E67" s="262">
        <f>IF('Race Totals'!K49=0," ",'Race Totals'!K49)</f>
        <v>0</v>
      </c>
      <c r="F67" s="263">
        <f>IF('Race Totals'!$L50=0," ",'Race Totals'!L49)</f>
        <v>0</v>
      </c>
      <c r="G67" s="263">
        <f>IF('Race Totals'!$L50=0," ",'Race Totals'!M49)</f>
        <v>0</v>
      </c>
      <c r="H67" s="264">
        <f>IF('Race Totals'!$L50=0," ",'Race Totals'!N49)</f>
        <v>0</v>
      </c>
      <c r="I67" s="263">
        <f>IF('Race Totals'!O49=0," ",'Race Totals'!O49)</f>
        <v>0</v>
      </c>
      <c r="J67" s="265">
        <f>IF('Race Totals'!$W50=0," ",'Race Totals'!W49)</f>
        <v>0</v>
      </c>
      <c r="K67" s="265">
        <f>IF('Race Totals'!$W50=0," ",'Race Totals'!X49)</f>
        <v>0</v>
      </c>
      <c r="L67" s="265">
        <f>IF('Race Totals'!$W50=0," ",'Race Totals'!Y49)</f>
        <v>0</v>
      </c>
      <c r="M67" s="266">
        <f>IF('Race Totals'!Z49=0," ",'Race Totals'!Z49)</f>
        <v>0</v>
      </c>
      <c r="N67" s="88"/>
    </row>
    <row r="68" spans="1:14" ht="12">
      <c r="A68" s="260">
        <f>IF('Barmouth-Caernarfon'!B54=0," ",'Barmouth-Caernarfon'!B54)</f>
        <v>0</v>
      </c>
      <c r="B68" s="261">
        <f>IF('Race Totals'!$H52=0," ",'Race Totals'!H51)</f>
        <v>0</v>
      </c>
      <c r="C68" s="261">
        <f>IF('Race Totals'!$H52=0," ",'Race Totals'!I51)</f>
        <v>0</v>
      </c>
      <c r="D68" s="262">
        <f>IF('Race Totals'!$H52=0," ",'Race Totals'!J51)</f>
        <v>0</v>
      </c>
      <c r="E68" s="262">
        <f>IF('Race Totals'!K51=0," ",'Race Totals'!K51)</f>
        <v>0</v>
      </c>
      <c r="F68" s="263">
        <f>IF('Race Totals'!$L52=0," ",'Race Totals'!L51)</f>
        <v>0</v>
      </c>
      <c r="G68" s="263">
        <f>IF('Race Totals'!$L52=0," ",'Race Totals'!M51)</f>
        <v>0</v>
      </c>
      <c r="H68" s="264">
        <f>IF('Race Totals'!$L52=0," ",'Race Totals'!N51)</f>
        <v>0</v>
      </c>
      <c r="I68" s="263">
        <f>IF('Race Totals'!O51=0," ",'Race Totals'!O51)</f>
        <v>0</v>
      </c>
      <c r="J68" s="265">
        <f>IF('Race Totals'!$W52=0," ",'Race Totals'!W51)</f>
        <v>0</v>
      </c>
      <c r="K68" s="265">
        <f>IF('Race Totals'!$W52=0," ",'Race Totals'!X51)</f>
        <v>0</v>
      </c>
      <c r="L68" s="265">
        <f>IF('Race Totals'!$W52=0," ",'Race Totals'!Y51)</f>
        <v>0</v>
      </c>
      <c r="M68" s="266">
        <f>IF('Race Totals'!Z51=0," ",'Race Totals'!Z51)</f>
        <v>0</v>
      </c>
      <c r="N68" s="88"/>
    </row>
    <row r="69" spans="1:14" ht="12">
      <c r="A69" s="260">
        <f>IF('Barmouth-Caernarfon'!B56=0," ",'Barmouth-Caernarfon'!B56)</f>
        <v>0</v>
      </c>
      <c r="B69" s="261">
        <f>IF('Race Totals'!$H54=0," ",'Race Totals'!H53)</f>
        <v>0</v>
      </c>
      <c r="C69" s="261">
        <f>IF('Race Totals'!$H54=0," ",'Race Totals'!I53)</f>
        <v>0</v>
      </c>
      <c r="D69" s="262">
        <f>IF('Race Totals'!$H54=0," ",'Race Totals'!J53)</f>
        <v>0</v>
      </c>
      <c r="E69" s="262">
        <f>IF('Race Totals'!K53=0," ",'Race Totals'!K53)</f>
        <v>0</v>
      </c>
      <c r="F69" s="263">
        <f>IF('Race Totals'!$L54=0," ",'Race Totals'!L53)</f>
        <v>0</v>
      </c>
      <c r="G69" s="263">
        <f>IF('Race Totals'!$L54=0," ",'Race Totals'!M53)</f>
        <v>0</v>
      </c>
      <c r="H69" s="264">
        <f>IF('Race Totals'!$L54=0," ",'Race Totals'!N53)</f>
        <v>0</v>
      </c>
      <c r="I69" s="263">
        <f>IF('Race Totals'!O53=0," ",'Race Totals'!O53)</f>
        <v>0</v>
      </c>
      <c r="J69" s="265">
        <f>IF('Race Totals'!$W54=0," ",'Race Totals'!W53)</f>
        <v>0</v>
      </c>
      <c r="K69" s="265">
        <f>IF('Race Totals'!$W54=0," ",'Race Totals'!X53)</f>
        <v>0</v>
      </c>
      <c r="L69" s="265">
        <f>IF('Race Totals'!$W54=0," ",'Race Totals'!Y53)</f>
        <v>0</v>
      </c>
      <c r="M69" s="266">
        <f>IF('Race Totals'!Z53=0," ",'Race Totals'!Z53)</f>
        <v>0</v>
      </c>
      <c r="N69" s="88"/>
    </row>
    <row r="70" spans="1:14" ht="12">
      <c r="A70" s="260">
        <f>IF('Barmouth-Caernarfon'!B58=0," ",'Barmouth-Caernarfon'!B58)</f>
        <v>0</v>
      </c>
      <c r="B70" s="261">
        <f>IF('Race Totals'!$H56=0," ",'Race Totals'!H55)</f>
        <v>0</v>
      </c>
      <c r="C70" s="261">
        <f>IF('Race Totals'!$H56=0," ",'Race Totals'!I55)</f>
        <v>0</v>
      </c>
      <c r="D70" s="262">
        <f>IF('Race Totals'!$H56=0," ",'Race Totals'!J55)</f>
        <v>0</v>
      </c>
      <c r="E70" s="262">
        <f>IF('Race Totals'!K55=0," ",'Race Totals'!K55)</f>
        <v>0</v>
      </c>
      <c r="F70" s="263">
        <f>IF('Race Totals'!$L56=0," ",'Race Totals'!L55)</f>
        <v>0</v>
      </c>
      <c r="G70" s="263">
        <f>IF('Race Totals'!$L56=0," ",'Race Totals'!M55)</f>
        <v>0</v>
      </c>
      <c r="H70" s="264">
        <f>IF('Race Totals'!$L56=0," ",'Race Totals'!N55)</f>
        <v>0</v>
      </c>
      <c r="I70" s="263">
        <f>IF('Race Totals'!O55=0," ",'Race Totals'!O55)</f>
        <v>0</v>
      </c>
      <c r="J70" s="265">
        <f>IF('Race Totals'!$W56=0," ",'Race Totals'!W55)</f>
        <v>0</v>
      </c>
      <c r="K70" s="265">
        <f>IF('Race Totals'!$W56=0," ",'Race Totals'!X55)</f>
        <v>0</v>
      </c>
      <c r="L70" s="265">
        <f>IF('Race Totals'!$W56=0," ",'Race Totals'!Y55)</f>
        <v>0</v>
      </c>
      <c r="M70" s="266">
        <f>IF('Race Totals'!Z55=0," ",'Race Totals'!Z55)</f>
        <v>0</v>
      </c>
      <c r="N70" s="88"/>
    </row>
    <row r="71" spans="1:14" ht="12">
      <c r="A71" s="260">
        <f>IF('Barmouth-Caernarfon'!B60=0," ",'Barmouth-Caernarfon'!B60)</f>
        <v>0</v>
      </c>
      <c r="B71" s="261">
        <f>IF('Race Totals'!$H58=0," ",'Race Totals'!H57)</f>
        <v>0</v>
      </c>
      <c r="C71" s="261">
        <f>IF('Race Totals'!$H58=0," ",'Race Totals'!I57)</f>
        <v>0</v>
      </c>
      <c r="D71" s="262">
        <f>IF('Race Totals'!$H58=0," ",'Race Totals'!J57)</f>
        <v>0</v>
      </c>
      <c r="E71" s="262">
        <f>IF('Race Totals'!K57=0," ",'Race Totals'!K57)</f>
        <v>0</v>
      </c>
      <c r="F71" s="263">
        <f>IF('Race Totals'!$L58=0," ",'Race Totals'!L57)</f>
        <v>0</v>
      </c>
      <c r="G71" s="263">
        <f>IF('Race Totals'!$L58=0," ",'Race Totals'!M57)</f>
        <v>0</v>
      </c>
      <c r="H71" s="264">
        <f>IF('Race Totals'!$L58=0," ",'Race Totals'!N57)</f>
        <v>0</v>
      </c>
      <c r="I71" s="263">
        <f>IF('Race Totals'!O57=0," ",'Race Totals'!O57)</f>
        <v>0</v>
      </c>
      <c r="J71" s="265">
        <f>IF('Race Totals'!$W58=0," ",'Race Totals'!W57)</f>
        <v>0</v>
      </c>
      <c r="K71" s="265">
        <f>IF('Race Totals'!$W58=0," ",'Race Totals'!X57)</f>
        <v>0</v>
      </c>
      <c r="L71" s="265">
        <f>IF('Race Totals'!$W58=0," ",'Race Totals'!Y57)</f>
        <v>0</v>
      </c>
      <c r="M71" s="266">
        <f>IF('Race Totals'!Z57=0," ",'Race Totals'!Z57)</f>
        <v>0</v>
      </c>
      <c r="N71" s="88"/>
    </row>
    <row r="72" spans="1:14" ht="12">
      <c r="A72" s="260">
        <f>IF('Barmouth-Caernarfon'!B62=0," ",'Barmouth-Caernarfon'!B62)</f>
        <v>0</v>
      </c>
      <c r="B72" s="261">
        <f>IF('Race Totals'!$H60=0," ",'Race Totals'!H59)</f>
        <v>0</v>
      </c>
      <c r="C72" s="261">
        <f>IF('Race Totals'!$H60=0," ",'Race Totals'!I59)</f>
        <v>0</v>
      </c>
      <c r="D72" s="262">
        <f>IF('Race Totals'!$H60=0," ",'Race Totals'!J59)</f>
        <v>0</v>
      </c>
      <c r="E72" s="262">
        <f>IF('Race Totals'!K59=0," ",'Race Totals'!K59)</f>
        <v>0</v>
      </c>
      <c r="F72" s="263">
        <f>IF('Race Totals'!$L60=0," ",'Race Totals'!L59)</f>
        <v>0</v>
      </c>
      <c r="G72" s="263">
        <f>IF('Race Totals'!$L60=0," ",'Race Totals'!M59)</f>
        <v>0</v>
      </c>
      <c r="H72" s="264">
        <f>IF('Race Totals'!$L60=0," ",'Race Totals'!N59)</f>
        <v>0</v>
      </c>
      <c r="I72" s="263">
        <f>IF('Race Totals'!O59=0," ",'Race Totals'!O59)</f>
        <v>0</v>
      </c>
      <c r="J72" s="265">
        <f>IF('Race Totals'!$W60=0," ",'Race Totals'!W59)</f>
        <v>0</v>
      </c>
      <c r="K72" s="265">
        <f>IF('Race Totals'!$W60=0," ",'Race Totals'!X59)</f>
        <v>0</v>
      </c>
      <c r="L72" s="265">
        <f>IF('Race Totals'!$W60=0," ",'Race Totals'!Y59)</f>
        <v>0</v>
      </c>
      <c r="M72" s="266">
        <f>IF('Race Totals'!Z59=0," ",'Race Totals'!Z59)</f>
        <v>0</v>
      </c>
      <c r="N72" s="88"/>
    </row>
    <row r="73" spans="1:14" ht="12">
      <c r="A73" s="260">
        <f>IF('Barmouth-Caernarfon'!B64=0," ",'Barmouth-Caernarfon'!B64)</f>
        <v>0</v>
      </c>
      <c r="B73" s="261">
        <f>IF('Race Totals'!$H62=0," ",'Race Totals'!H61)</f>
        <v>0</v>
      </c>
      <c r="C73" s="261">
        <f>IF('Race Totals'!$H62=0," ",'Race Totals'!I61)</f>
        <v>0</v>
      </c>
      <c r="D73" s="262">
        <f>IF('Race Totals'!$H62=0," ",'Race Totals'!J61)</f>
        <v>0</v>
      </c>
      <c r="E73" s="262">
        <f>IF('Race Totals'!K61=0," ",'Race Totals'!K61)</f>
        <v>0</v>
      </c>
      <c r="F73" s="263">
        <f>IF('Race Totals'!$L62=0," ",'Race Totals'!L61)</f>
        <v>0</v>
      </c>
      <c r="G73" s="263">
        <f>IF('Race Totals'!$L62=0," ",'Race Totals'!M61)</f>
        <v>0</v>
      </c>
      <c r="H73" s="264">
        <f>IF('Race Totals'!$L62=0," ",'Race Totals'!N61)</f>
        <v>0</v>
      </c>
      <c r="I73" s="263">
        <f>IF('Race Totals'!O61=0," ",'Race Totals'!O61)</f>
        <v>0</v>
      </c>
      <c r="J73" s="265">
        <f>IF('Race Totals'!$W62=0," ",'Race Totals'!W61)</f>
        <v>0</v>
      </c>
      <c r="K73" s="265">
        <f>IF('Race Totals'!$W62=0," ",'Race Totals'!X61)</f>
        <v>0</v>
      </c>
      <c r="L73" s="265">
        <f>IF('Race Totals'!$W62=0," ",'Race Totals'!Y61)</f>
        <v>0</v>
      </c>
      <c r="M73" s="266">
        <f>IF('Race Totals'!Z61=0," ",'Race Totals'!Z61)</f>
        <v>0</v>
      </c>
      <c r="N73" s="88"/>
    </row>
    <row r="74" spans="1:14" ht="12">
      <c r="A74" s="260">
        <f>IF('Barmouth-Caernarfon'!B66=0," ",'Barmouth-Caernarfon'!B66)</f>
        <v>0</v>
      </c>
      <c r="B74" s="261">
        <f>IF('Race Totals'!$H64=0," ",'Race Totals'!H63)</f>
        <v>0</v>
      </c>
      <c r="C74" s="261">
        <f>IF('Race Totals'!$H64=0," ",'Race Totals'!I63)</f>
        <v>0</v>
      </c>
      <c r="D74" s="262">
        <f>IF('Race Totals'!$H64=0," ",'Race Totals'!J63)</f>
        <v>0</v>
      </c>
      <c r="E74" s="261">
        <f>IF('Race Totals'!K63=0," ",'Race Totals'!K63)</f>
        <v>0</v>
      </c>
      <c r="F74" s="263">
        <f>IF('Race Totals'!$L64=0," ",'Race Totals'!L63)</f>
        <v>0</v>
      </c>
      <c r="G74" s="263">
        <f>IF('Race Totals'!$L64=0," ",'Race Totals'!M63)</f>
        <v>0</v>
      </c>
      <c r="H74" s="264">
        <f>IF('Race Totals'!$L64=0," ",'Race Totals'!N63)</f>
        <v>0</v>
      </c>
      <c r="I74" s="263">
        <f>IF('Race Totals'!O63=0," ",'Race Totals'!O63)</f>
        <v>0</v>
      </c>
      <c r="J74" s="265">
        <f>IF('Race Totals'!$W64=0," ",'Race Totals'!W63)</f>
        <v>0</v>
      </c>
      <c r="K74" s="265">
        <f>IF('Race Totals'!$W64=0," ",'Race Totals'!X63)</f>
        <v>0</v>
      </c>
      <c r="L74" s="265">
        <f>IF('Race Totals'!$W64=0," ",'Race Totals'!Y63)</f>
        <v>0</v>
      </c>
      <c r="M74" s="266">
        <f>IF('Race Totals'!Z63=0," ",'Race Totals'!Z63)</f>
        <v>0</v>
      </c>
      <c r="N74" s="88"/>
    </row>
    <row r="75" spans="1:14" ht="12">
      <c r="A75" s="260">
        <f>IF('Barmouth-Caernarfon'!B68=0," ",'Barmouth-Caernarfon'!B68)</f>
        <v>0</v>
      </c>
      <c r="B75" s="261">
        <f>IF('Race Totals'!$H66=0," ",'Race Totals'!H65)</f>
        <v>0</v>
      </c>
      <c r="C75" s="261">
        <f>IF('Race Totals'!$H66=0," ",'Race Totals'!I65)</f>
        <v>0</v>
      </c>
      <c r="D75" s="262">
        <f>IF('Race Totals'!$H66=0," ",'Race Totals'!J65)</f>
        <v>0</v>
      </c>
      <c r="E75" s="262">
        <f>IF('Race Totals'!K65=0," ",'Race Totals'!K65)</f>
        <v>0</v>
      </c>
      <c r="F75" s="263">
        <f>IF('Race Totals'!$L66=0," ",'Race Totals'!L65)</f>
        <v>0</v>
      </c>
      <c r="G75" s="263">
        <f>IF('Race Totals'!$L66=0," ",'Race Totals'!M65)</f>
        <v>0</v>
      </c>
      <c r="H75" s="264">
        <f>IF('Race Totals'!$L66=0," ",'Race Totals'!N65)</f>
        <v>0</v>
      </c>
      <c r="I75" s="263">
        <f>IF('Race Totals'!O65=0," ",'Race Totals'!O65)</f>
        <v>0</v>
      </c>
      <c r="J75" s="265">
        <f>IF('Race Totals'!$W66=0," ",'Race Totals'!W65)</f>
        <v>0</v>
      </c>
      <c r="K75" s="265">
        <f>IF('Race Totals'!$W66=0," ",'Race Totals'!X65)</f>
        <v>0</v>
      </c>
      <c r="L75" s="265">
        <f>IF('Race Totals'!$W66=0," ",'Race Totals'!Y65)</f>
        <v>0</v>
      </c>
      <c r="M75" s="266">
        <f>IF('Race Totals'!Z65=0," ",'Race Totals'!Z65)</f>
        <v>0</v>
      </c>
      <c r="N75" s="88"/>
    </row>
    <row r="76" spans="1:14" ht="12">
      <c r="A76" s="260">
        <f>IF('Barmouth-Caernarfon'!B70=0," ",'Barmouth-Caernarfon'!B70)</f>
        <v>0</v>
      </c>
      <c r="B76" s="261">
        <f>IF('Race Totals'!$H68=0," ",'Race Totals'!H67)</f>
        <v>0</v>
      </c>
      <c r="C76" s="261">
        <f>IF('Race Totals'!$H68=0," ",'Race Totals'!I67)</f>
        <v>0</v>
      </c>
      <c r="D76" s="262">
        <f>IF('Race Totals'!$H68=0," ",'Race Totals'!J67)</f>
        <v>0</v>
      </c>
      <c r="E76" s="262">
        <f>IF('Race Totals'!K67=0," ",'Race Totals'!K67)</f>
        <v>0</v>
      </c>
      <c r="F76" s="263">
        <f>IF('Race Totals'!$L68=0," ",'Race Totals'!L67)</f>
        <v>0</v>
      </c>
      <c r="G76" s="263">
        <f>IF('Race Totals'!$L68=0," ",'Race Totals'!M67)</f>
        <v>0</v>
      </c>
      <c r="H76" s="264">
        <f>IF('Race Totals'!$L68=0," ",'Race Totals'!N67)</f>
        <v>0</v>
      </c>
      <c r="I76" s="263">
        <f>IF('Race Totals'!O67=0," ",'Race Totals'!O67)</f>
        <v>0</v>
      </c>
      <c r="J76" s="265">
        <f>IF('Race Totals'!$W68=0," ",'Race Totals'!W67)</f>
        <v>0</v>
      </c>
      <c r="K76" s="265">
        <f>IF('Race Totals'!$W68=0," ",'Race Totals'!X67)</f>
        <v>0</v>
      </c>
      <c r="L76" s="265">
        <f>IF('Race Totals'!$W68=0," ",'Race Totals'!Y67)</f>
        <v>0</v>
      </c>
      <c r="M76" s="266">
        <f>IF('Race Totals'!Z67=0," ",'Race Totals'!Z67)</f>
        <v>0</v>
      </c>
      <c r="N76" s="88"/>
    </row>
    <row r="77" spans="1:14" ht="12">
      <c r="A77" s="260">
        <f>IF('Barmouth-Caernarfon'!B72=0," ",'Barmouth-Caernarfon'!B72)</f>
        <v>0</v>
      </c>
      <c r="B77" s="261">
        <f>IF('Race Totals'!$H70=0," ",'Race Totals'!H69)</f>
        <v>0</v>
      </c>
      <c r="C77" s="261">
        <f>IF('Race Totals'!$H70=0," ",'Race Totals'!I69)</f>
        <v>0</v>
      </c>
      <c r="D77" s="262">
        <f>IF('Race Totals'!$H70=0," ",'Race Totals'!J69)</f>
        <v>0</v>
      </c>
      <c r="E77" s="262">
        <f>IF('Race Totals'!K69=0," ",'Race Totals'!K69)</f>
        <v>0</v>
      </c>
      <c r="F77" s="263">
        <f>IF('Race Totals'!$L70=0," ",'Race Totals'!L69)</f>
        <v>0</v>
      </c>
      <c r="G77" s="263">
        <f>IF('Race Totals'!$L70=0," ",'Race Totals'!M69)</f>
        <v>0</v>
      </c>
      <c r="H77" s="264">
        <f>IF('Race Totals'!$L70=0," ",'Race Totals'!N69)</f>
        <v>0</v>
      </c>
      <c r="I77" s="263">
        <f>IF('Race Totals'!O69=0," ",'Race Totals'!O69)</f>
        <v>0</v>
      </c>
      <c r="J77" s="265">
        <f>IF('Race Totals'!$W70=0," ",'Race Totals'!W69)</f>
        <v>0</v>
      </c>
      <c r="K77" s="265">
        <f>IF('Race Totals'!$W70=0," ",'Race Totals'!X69)</f>
        <v>0</v>
      </c>
      <c r="L77" s="265">
        <f>IF('Race Totals'!$W70=0," ",'Race Totals'!Y69)</f>
        <v>0</v>
      </c>
      <c r="M77" s="266">
        <f>IF('Race Totals'!Z69=0," ",'Race Totals'!Z69)</f>
        <v>0</v>
      </c>
      <c r="N77" s="88"/>
    </row>
    <row r="78" spans="1:14" ht="12">
      <c r="A78" s="260">
        <f>IF('Barmouth-Caernarfon'!B74=0," ",'Barmouth-Caernarfon'!B74)</f>
        <v>0</v>
      </c>
      <c r="B78" s="261">
        <f>IF('Race Totals'!$H72=0," ",'Race Totals'!H71)</f>
        <v>0</v>
      </c>
      <c r="C78" s="261">
        <f>IF('Race Totals'!$H72=0," ",'Race Totals'!I71)</f>
        <v>0</v>
      </c>
      <c r="D78" s="262">
        <f>IF('Race Totals'!$H72=0," ",'Race Totals'!J71)</f>
        <v>0</v>
      </c>
      <c r="E78" s="262">
        <f>IF('Race Totals'!K71=0," ",'Race Totals'!K71)</f>
        <v>0</v>
      </c>
      <c r="F78" s="263">
        <f>IF('Race Totals'!$L72=0," ",'Race Totals'!L71)</f>
        <v>0</v>
      </c>
      <c r="G78" s="263">
        <f>IF('Race Totals'!$L72=0," ",'Race Totals'!M71)</f>
        <v>0</v>
      </c>
      <c r="H78" s="264">
        <f>IF('Race Totals'!$L72=0," ",'Race Totals'!N71)</f>
        <v>0</v>
      </c>
      <c r="I78" s="263">
        <f>IF('Race Totals'!O71=0," ",'Race Totals'!O71)</f>
        <v>0</v>
      </c>
      <c r="J78" s="265">
        <f>IF('Race Totals'!$W72=0," ",'Race Totals'!W71)</f>
        <v>0</v>
      </c>
      <c r="K78" s="265">
        <f>IF('Race Totals'!$W72=0," ",'Race Totals'!X71)</f>
        <v>0</v>
      </c>
      <c r="L78" s="265">
        <f>IF('Race Totals'!$W72=0," ",'Race Totals'!Y71)</f>
        <v>0</v>
      </c>
      <c r="M78" s="266">
        <f>IF('Race Totals'!Z71=0," ",'Race Totals'!Z71)</f>
        <v>0</v>
      </c>
      <c r="N78" s="88"/>
    </row>
    <row r="79" spans="1:14" ht="12">
      <c r="A79" s="260">
        <f>IF('Barmouth-Caernarfon'!B76=0," ",'Barmouth-Caernarfon'!B76)</f>
        <v>0</v>
      </c>
      <c r="B79" s="261">
        <f>IF('Race Totals'!$H74=0," ",'Race Totals'!H73)</f>
        <v>0</v>
      </c>
      <c r="C79" s="261">
        <f>IF('Race Totals'!$H74=0," ",'Race Totals'!I73)</f>
        <v>0</v>
      </c>
      <c r="D79" s="262">
        <f>IF('Race Totals'!$H74=0," ",'Race Totals'!J73)</f>
        <v>0</v>
      </c>
      <c r="E79" s="262">
        <f>IF('Race Totals'!K73=0," ",'Race Totals'!K73)</f>
        <v>0</v>
      </c>
      <c r="F79" s="263">
        <f>IF('Race Totals'!$L74=0," ",'Race Totals'!L73)</f>
        <v>0</v>
      </c>
      <c r="G79" s="263">
        <f>IF('Race Totals'!$L74=0," ",'Race Totals'!M73)</f>
        <v>0</v>
      </c>
      <c r="H79" s="264">
        <f>IF('Race Totals'!$L74=0," ",'Race Totals'!N73)</f>
        <v>0</v>
      </c>
      <c r="I79" s="263">
        <f>IF('Race Totals'!O73=0," ",'Race Totals'!O73)</f>
        <v>0</v>
      </c>
      <c r="J79" s="265">
        <f>IF('Race Totals'!$W74=0," ",'Race Totals'!W73)</f>
        <v>0</v>
      </c>
      <c r="K79" s="265">
        <f>IF('Race Totals'!$W74=0," ",'Race Totals'!X73)</f>
        <v>0</v>
      </c>
      <c r="L79" s="265">
        <f>IF('Race Totals'!$W74=0," ",'Race Totals'!Y73)</f>
        <v>0</v>
      </c>
      <c r="M79" s="266">
        <f>IF('Race Totals'!Z73=0," ",'Race Totals'!Z73)</f>
        <v>0</v>
      </c>
      <c r="N79" s="88"/>
    </row>
    <row r="80" spans="1:14" ht="12">
      <c r="A80" s="260">
        <f>IF('Barmouth-Caernarfon'!B78=0," ",'Barmouth-Caernarfon'!B78)</f>
        <v>0</v>
      </c>
      <c r="B80" s="261">
        <f>IF('Race Totals'!$H76=0," ",'Race Totals'!H75)</f>
        <v>0</v>
      </c>
      <c r="C80" s="261">
        <f>IF('Race Totals'!$H76=0," ",'Race Totals'!I75)</f>
        <v>0</v>
      </c>
      <c r="D80" s="262">
        <f>IF('Race Totals'!$H76=0," ",'Race Totals'!J75)</f>
        <v>0</v>
      </c>
      <c r="E80" s="261">
        <f>IF('Race Totals'!K75=0," ",'Race Totals'!K75)</f>
        <v>0</v>
      </c>
      <c r="F80" s="263">
        <f>IF('Race Totals'!$L76=0," ",'Race Totals'!L75)</f>
        <v>0</v>
      </c>
      <c r="G80" s="263">
        <f>IF('Race Totals'!$L76=0," ",'Race Totals'!M75)</f>
        <v>0</v>
      </c>
      <c r="H80" s="264">
        <f>IF('Race Totals'!$L76=0," ",'Race Totals'!N75)</f>
        <v>0</v>
      </c>
      <c r="I80" s="263">
        <f>IF('Race Totals'!O75=0," ",'Race Totals'!O75)</f>
        <v>0</v>
      </c>
      <c r="J80" s="265">
        <f>IF('Race Totals'!$W76=0," ",'Race Totals'!W75)</f>
        <v>0</v>
      </c>
      <c r="K80" s="265">
        <f>IF('Race Totals'!$W76=0," ",'Race Totals'!X75)</f>
        <v>0</v>
      </c>
      <c r="L80" s="265">
        <f>IF('Race Totals'!$W76=0," ",'Race Totals'!Y75)</f>
        <v>0</v>
      </c>
      <c r="M80" s="266">
        <f>IF('Race Totals'!Z75=0," ",'Race Totals'!Z75)</f>
        <v>0</v>
      </c>
      <c r="N80" s="88"/>
    </row>
    <row r="81" spans="1:14" ht="12">
      <c r="A81" s="267">
        <f>IF('Barmouth-Caernarfon'!B80=0," ",'Barmouth-Caernarfon'!B80)</f>
        <v>0</v>
      </c>
      <c r="B81" s="268">
        <f>IF('Race Totals'!$H78=0," ",'Race Totals'!H77)</f>
        <v>0</v>
      </c>
      <c r="C81" s="268">
        <f>IF('Race Totals'!$H78=0," ",'Race Totals'!I77)</f>
        <v>0</v>
      </c>
      <c r="D81" s="269">
        <f>IF('Race Totals'!$H78=0," ",'Race Totals'!J77)</f>
        <v>0</v>
      </c>
      <c r="E81" s="269">
        <f>IF('Race Totals'!K77=0," ",'Race Totals'!K77)</f>
        <v>0</v>
      </c>
      <c r="F81" s="270">
        <f>IF('Race Totals'!$L78=0," ",'Race Totals'!L77)</f>
        <v>0</v>
      </c>
      <c r="G81" s="270">
        <f>IF('Race Totals'!$L78=0," ",'Race Totals'!M77)</f>
        <v>0</v>
      </c>
      <c r="H81" s="271">
        <f>IF('Race Totals'!$L78=0," ",'Race Totals'!N77)</f>
        <v>0</v>
      </c>
      <c r="I81" s="270">
        <f>IF('Race Totals'!O77=0," ",'Race Totals'!O77)</f>
        <v>0</v>
      </c>
      <c r="J81" s="272">
        <f>IF('Race Totals'!$W78=0," ",'Race Totals'!W77)</f>
        <v>0</v>
      </c>
      <c r="K81" s="272">
        <f>IF('Race Totals'!$W78=0," ",'Race Totals'!X77)</f>
        <v>0</v>
      </c>
      <c r="L81" s="272">
        <f>IF('Race Totals'!$W78=0," ",'Race Totals'!Y77)</f>
        <v>0</v>
      </c>
      <c r="M81" s="273">
        <f>IF('Race Totals'!Z77=0," ",'Race Totals'!Z77)</f>
        <v>0</v>
      </c>
      <c r="N81" s="88"/>
    </row>
  </sheetData>
  <sheetProtection password="C845" sheet="1" objects="1" scenarios="1" selectLockedCells="1" selectUnlockedCells="1"/>
  <mergeCells count="17">
    <mergeCell ref="A1:N1"/>
    <mergeCell ref="A2:O2"/>
    <mergeCell ref="A3:A4"/>
    <mergeCell ref="B3:D3"/>
    <mergeCell ref="E3:E4"/>
    <mergeCell ref="F3:H3"/>
    <mergeCell ref="I3:I4"/>
    <mergeCell ref="J3:L3"/>
    <mergeCell ref="M3:M4"/>
    <mergeCell ref="N3:N4"/>
    <mergeCell ref="A42:M42"/>
    <mergeCell ref="A43:M43"/>
    <mergeCell ref="A44:M44"/>
    <mergeCell ref="B45:D45"/>
    <mergeCell ref="F45:H45"/>
    <mergeCell ref="J45:L45"/>
    <mergeCell ref="M45:M46"/>
  </mergeCells>
  <printOptions/>
  <pageMargins left="0.5833333333333334" right="0.5611111111111111" top="0.4388888888888889" bottom="0.3715277777777778"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O79"/>
  <sheetViews>
    <sheetView zoomScale="90" zoomScaleNormal="90" workbookViewId="0" topLeftCell="A4">
      <selection activeCell="R35" sqref="R35"/>
    </sheetView>
  </sheetViews>
  <sheetFormatPr defaultColWidth="11.421875" defaultRowHeight="12.75" customHeight="1"/>
  <cols>
    <col min="1" max="1" width="21.57421875" style="0" customWidth="1"/>
    <col min="2" max="4" width="4.7109375" style="0" customWidth="1"/>
    <col min="5" max="5" width="6.57421875" style="0" customWidth="1"/>
    <col min="6" max="7" width="4.7109375" style="0" customWidth="1"/>
    <col min="8" max="8" width="4.7109375" style="218" customWidth="1"/>
    <col min="9" max="9" width="6.57421875" style="0" customWidth="1"/>
    <col min="10" max="12" width="4.7109375" style="0" customWidth="1"/>
    <col min="13" max="13" width="6.28125" style="0" customWidth="1"/>
    <col min="14" max="14" width="6.57421875" style="0" customWidth="1"/>
    <col min="15" max="15" width="10.28125" style="1" customWidth="1"/>
    <col min="16" max="16384" width="11.57421875" style="0" customWidth="1"/>
  </cols>
  <sheetData>
    <row r="1" spans="1:15" ht="24" customHeight="1">
      <c r="A1" s="3"/>
      <c r="B1" s="3"/>
      <c r="C1" s="3"/>
      <c r="D1" s="8" t="s">
        <v>1</v>
      </c>
      <c r="E1" s="8"/>
      <c r="F1" s="9"/>
      <c r="G1" s="3"/>
      <c r="H1" s="246"/>
      <c r="I1" s="3"/>
      <c r="J1" s="3"/>
      <c r="K1" s="3"/>
      <c r="L1" s="3"/>
      <c r="M1" s="3"/>
      <c r="N1" s="3"/>
      <c r="O1" s="4"/>
    </row>
    <row r="2" spans="1:15" ht="28.5" customHeight="1">
      <c r="A2" s="274" t="s">
        <v>97</v>
      </c>
      <c r="B2" s="274"/>
      <c r="C2" s="274"/>
      <c r="D2" s="274"/>
      <c r="E2" s="274"/>
      <c r="F2" s="274"/>
      <c r="G2" s="274"/>
      <c r="H2" s="274"/>
      <c r="I2" s="274"/>
      <c r="J2" s="274"/>
      <c r="K2" s="274"/>
      <c r="L2" s="274"/>
      <c r="M2" s="274"/>
      <c r="N2" s="274"/>
      <c r="O2" s="275"/>
    </row>
    <row r="3" spans="1:14" s="31" customFormat="1" ht="32.25" customHeight="1">
      <c r="A3" s="276" t="s">
        <v>6</v>
      </c>
      <c r="B3" s="277" t="s">
        <v>9</v>
      </c>
      <c r="C3" s="277"/>
      <c r="D3" s="277"/>
      <c r="E3" s="277" t="s">
        <v>12</v>
      </c>
      <c r="F3" s="278" t="s">
        <v>10</v>
      </c>
      <c r="G3" s="278"/>
      <c r="H3" s="278"/>
      <c r="I3" s="278" t="s">
        <v>13</v>
      </c>
      <c r="J3" s="279" t="s">
        <v>15</v>
      </c>
      <c r="K3" s="279"/>
      <c r="L3" s="279"/>
      <c r="M3" s="280" t="s">
        <v>17</v>
      </c>
      <c r="N3" s="281">
        <f>IF(SUM(N5:N39)=0," ","Race Posn")</f>
        <v>0</v>
      </c>
    </row>
    <row r="4" spans="1:14" s="31" customFormat="1" ht="17.25" customHeight="1">
      <c r="A4" s="282"/>
      <c r="B4" s="283" t="s">
        <v>23</v>
      </c>
      <c r="C4" s="283" t="s">
        <v>24</v>
      </c>
      <c r="D4" s="283" t="s">
        <v>25</v>
      </c>
      <c r="E4" s="283" t="s">
        <v>82</v>
      </c>
      <c r="F4" s="284" t="s">
        <v>23</v>
      </c>
      <c r="G4" s="284" t="s">
        <v>24</v>
      </c>
      <c r="H4" s="285" t="s">
        <v>25</v>
      </c>
      <c r="I4" s="286" t="s">
        <v>82</v>
      </c>
      <c r="J4" s="287" t="s">
        <v>23</v>
      </c>
      <c r="K4" s="287" t="s">
        <v>24</v>
      </c>
      <c r="L4" s="287" t="s">
        <v>25</v>
      </c>
      <c r="M4" s="280"/>
      <c r="N4" s="281"/>
    </row>
    <row r="5" spans="1:15" ht="18.75" customHeight="1">
      <c r="A5" s="288">
        <f>IF('Barmouth-Caernarfon'!B12=0," ",'Barmouth-Caernarfon'!B12)</f>
        <v>0</v>
      </c>
      <c r="B5" s="289">
        <f>IF('Barmouth-Caernarfon'!$E13=0," ",'Barmouth-Caernarfon'!E12)</f>
        <v>0</v>
      </c>
      <c r="C5" s="289">
        <f>IF('Barmouth-Caernarfon'!$E13=0," ",'Barmouth-Caernarfon'!F12)</f>
        <v>11</v>
      </c>
      <c r="D5" s="290">
        <f>IF('Barmouth-Caernarfon'!$E13=0," ",'Barmouth-Caernarfon'!G12)</f>
        <v>12.999999993480742</v>
      </c>
      <c r="E5" s="291">
        <f>IF('Barmouth-Caernarfon'!L12=0," ",'Barmouth-Caernarfon'!L12)</f>
        <v>3</v>
      </c>
      <c r="F5" s="292">
        <f>IF('Barmouth-Caernarfon'!$H13=0," ",'Barmouth-Caernarfon'!H12)</f>
        <v>0</v>
      </c>
      <c r="G5" s="292">
        <f>IF('Barmouth-Caernarfon'!$H13=0," ",'Barmouth-Caernarfon'!I12)</f>
        <v>11</v>
      </c>
      <c r="H5" s="293">
        <f>IF('Barmouth-Caernarfon'!$H13=0," ",'Barmouth-Caernarfon'!J12)</f>
        <v>50.68799999311576</v>
      </c>
      <c r="I5" s="294">
        <f>IF('Barmouth-Caernarfon'!M12=0," ",'Barmouth-Caernarfon'!M12)</f>
        <v>9</v>
      </c>
      <c r="J5" s="295">
        <f>IF('Barmouth-Caernarfon'!$O13=0," ",'Barmouth-Caernarfon'!O12)</f>
        <v>0</v>
      </c>
      <c r="K5" s="295">
        <f>IF('Barmouth-Caernarfon'!$O13=0," ",'Barmouth-Caernarfon'!P12)</f>
        <v>4</v>
      </c>
      <c r="L5" s="296">
        <f>IF('Barmouth-Caernarfon'!$O13=0," ",'Barmouth-Caernarfon'!Q12)</f>
        <v>54.0000000322328</v>
      </c>
      <c r="M5" s="296">
        <f>IF('Barmouth-Caernarfon'!S12=0," ",'Barmouth-Caernarfon'!S12)</f>
        <v>10</v>
      </c>
      <c r="N5" s="297">
        <f>IF('Barmouth-Caernarfon'!T12=0," ",'Barmouth-Caernarfon'!T12)</f>
        <v>0</v>
      </c>
      <c r="O5"/>
    </row>
    <row r="6" spans="1:15" ht="18.75" customHeight="1">
      <c r="A6" s="298">
        <f>IF('Barmouth-Caernarfon'!B14=0," ",'Barmouth-Caernarfon'!B14)</f>
        <v>0</v>
      </c>
      <c r="B6" s="289">
        <f>IF('Barmouth-Caernarfon'!$E15=0," ",'Barmouth-Caernarfon'!E14)</f>
        <v>0</v>
      </c>
      <c r="C6" s="289">
        <f>IF('Barmouth-Caernarfon'!$E15=0," ",'Barmouth-Caernarfon'!F14)</f>
        <v>14</v>
      </c>
      <c r="D6" s="290">
        <f>IF('Barmouth-Caernarfon'!$E15=0," ",'Barmouth-Caernarfon'!G14)</f>
        <v>21.999999991385266</v>
      </c>
      <c r="E6" s="291">
        <f>IF('Barmouth-Caernarfon'!L14=0," ",'Barmouth-Caernarfon'!L14)</f>
        <v>14</v>
      </c>
      <c r="F6" s="292">
        <f>IF('Barmouth-Caernarfon'!$H15=0," ",'Barmouth-Caernarfon'!H14)</f>
        <v>0</v>
      </c>
      <c r="G6" s="292">
        <f>IF('Barmouth-Caernarfon'!$H15=0," ",'Barmouth-Caernarfon'!I14)</f>
        <v>13</v>
      </c>
      <c r="H6" s="293">
        <f>IF('Barmouth-Caernarfon'!$H15=0," ",'Barmouth-Caernarfon'!J14)</f>
        <v>40.623999991798776</v>
      </c>
      <c r="I6" s="294">
        <f>IF('Barmouth-Caernarfon'!M14=0," ",'Barmouth-Caernarfon'!M14)</f>
        <v>14</v>
      </c>
      <c r="J6" s="295">
        <f>IF('Barmouth-Caernarfon'!$O15=0," ",'Barmouth-Caernarfon'!O14)</f>
        <v>0</v>
      </c>
      <c r="K6" s="295">
        <f>IF('Barmouth-Caernarfon'!$O15=0," ",'Barmouth-Caernarfon'!P14)</f>
        <v>6</v>
      </c>
      <c r="L6" s="296">
        <f>IF('Barmouth-Caernarfon'!$O15=0," ",'Barmouth-Caernarfon'!Q14)</f>
        <v>7.000000039683432</v>
      </c>
      <c r="M6" s="296">
        <f>IF('Barmouth-Caernarfon'!S14=0," ",'Barmouth-Caernarfon'!S14)</f>
        <v>15</v>
      </c>
      <c r="N6" s="297">
        <f>IF('Barmouth-Caernarfon'!T14=0," ",'Barmouth-Caernarfon'!T14)</f>
        <v>0</v>
      </c>
      <c r="O6"/>
    </row>
    <row r="7" spans="1:15" ht="18.75" customHeight="1">
      <c r="A7" s="298">
        <f>IF('Barmouth-Caernarfon'!B16=0," ",'Barmouth-Caernarfon'!B16)</f>
        <v>0</v>
      </c>
      <c r="B7" s="289">
        <f>IF('Barmouth-Caernarfon'!$E17=0," ",'Barmouth-Caernarfon'!E16)</f>
        <v>0</v>
      </c>
      <c r="C7" s="289">
        <f>IF('Barmouth-Caernarfon'!$E17=0," ",'Barmouth-Caernarfon'!F16)</f>
        <v>12</v>
      </c>
      <c r="D7" s="290">
        <f>IF('Barmouth-Caernarfon'!$E17=0," ",'Barmouth-Caernarfon'!G16)</f>
        <v>36.999999994877726</v>
      </c>
      <c r="E7" s="291">
        <f>IF('Barmouth-Caernarfon'!L16=0," ",'Barmouth-Caernarfon'!L16)</f>
        <v>13</v>
      </c>
      <c r="F7" s="292">
        <f>IF('Barmouth-Caernarfon'!$H17=0," ",'Barmouth-Caernarfon'!H16)</f>
        <v>0</v>
      </c>
      <c r="G7" s="292">
        <f>IF('Barmouth-Caernarfon'!$H17=0," ",'Barmouth-Caernarfon'!I16)</f>
        <v>12</v>
      </c>
      <c r="H7" s="293">
        <f>IF('Barmouth-Caernarfon'!$H17=0," ",'Barmouth-Caernarfon'!J16)</f>
        <v>39.27099999486231</v>
      </c>
      <c r="I7" s="294">
        <f>IF('Barmouth-Caernarfon'!M16=0," ",'Barmouth-Caernarfon'!M16)</f>
        <v>13</v>
      </c>
      <c r="J7" s="295">
        <f>IF('Barmouth-Caernarfon'!$O17=0," ",'Barmouth-Caernarfon'!O16)</f>
        <v>0</v>
      </c>
      <c r="K7" s="295">
        <f>IF('Barmouth-Caernarfon'!$O17=0," ",'Barmouth-Caernarfon'!P16)</f>
        <v>4</v>
      </c>
      <c r="L7" s="296">
        <f>IF('Barmouth-Caernarfon'!$O17=0," ",'Barmouth-Caernarfon'!Q16)</f>
        <v>13.000000034793935</v>
      </c>
      <c r="M7" s="296">
        <f>IF('Barmouth-Caernarfon'!S16=0," ",'Barmouth-Caernarfon'!S16)</f>
        <v>4</v>
      </c>
      <c r="N7" s="297">
        <f>IF('Barmouth-Caernarfon'!T16=0," ",'Barmouth-Caernarfon'!T16)</f>
        <v>0</v>
      </c>
      <c r="O7"/>
    </row>
    <row r="8" spans="1:15" ht="18.75" customHeight="1">
      <c r="A8" s="298">
        <f>IF('Barmouth-Caernarfon'!B18=0," ",'Barmouth-Caernarfon'!B18)</f>
        <v>0</v>
      </c>
      <c r="B8" s="289">
        <f>IF('Barmouth-Caernarfon'!$E19=0," ",'Barmouth-Caernarfon'!E18)</f>
        <v>0</v>
      </c>
      <c r="C8" s="289">
        <f>IF('Barmouth-Caernarfon'!$E19=0," ",'Barmouth-Caernarfon'!F18)</f>
        <v>12</v>
      </c>
      <c r="D8" s="290">
        <f>IF('Barmouth-Caernarfon'!$E19=0," ",'Barmouth-Caernarfon'!G18)</f>
        <v>0</v>
      </c>
      <c r="E8" s="291">
        <f>IF('Barmouth-Caernarfon'!L18=0," ",'Barmouth-Caernarfon'!L18)</f>
        <v>10</v>
      </c>
      <c r="F8" s="292">
        <f>IF('Barmouth-Caernarfon'!$H19=0," ",'Barmouth-Caernarfon'!H18)</f>
        <v>0</v>
      </c>
      <c r="G8" s="292">
        <f>IF('Barmouth-Caernarfon'!$H19=0," ",'Barmouth-Caernarfon'!I18)</f>
        <v>11</v>
      </c>
      <c r="H8" s="293">
        <f>IF('Barmouth-Caernarfon'!$H19=0," ",'Barmouth-Caernarfon'!J18)</f>
        <v>35.519999999999925</v>
      </c>
      <c r="I8" s="294">
        <f>IF('Barmouth-Caernarfon'!M18=0," ",'Barmouth-Caernarfon'!M18)</f>
        <v>7</v>
      </c>
      <c r="J8" s="295">
        <f>IF('Barmouth-Caernarfon'!$O19=0," ",'Barmouth-Caernarfon'!O18)</f>
        <v>0</v>
      </c>
      <c r="K8" s="295">
        <f>IF('Barmouth-Caernarfon'!$O19=0," ",'Barmouth-Caernarfon'!P18)</f>
        <v>5</v>
      </c>
      <c r="L8" s="296">
        <f>IF('Barmouth-Caernarfon'!$O19=0," ",'Barmouth-Caernarfon'!Q18)</f>
        <v>30.000000023850895</v>
      </c>
      <c r="M8" s="296">
        <f>IF('Barmouth-Caernarfon'!S18=0," ",'Barmouth-Caernarfon'!S18)</f>
        <v>14</v>
      </c>
      <c r="N8" s="297">
        <f>IF('Barmouth-Caernarfon'!T18=0," ",'Barmouth-Caernarfon'!T18)</f>
        <v>0</v>
      </c>
      <c r="O8"/>
    </row>
    <row r="9" spans="1:15" ht="18.75" customHeight="1">
      <c r="A9" s="298">
        <f>IF('Barmouth-Caernarfon'!B20=0," ",'Barmouth-Caernarfon'!B20)</f>
        <v>0</v>
      </c>
      <c r="B9" s="289">
        <f>IF('Barmouth-Caernarfon'!$E21=0," ",'Barmouth-Caernarfon'!E20)</f>
        <v>0</v>
      </c>
      <c r="C9" s="289">
        <f>IF('Barmouth-Caernarfon'!$E21=0," ",'Barmouth-Caernarfon'!F20)</f>
        <v>15</v>
      </c>
      <c r="D9" s="290">
        <f>IF('Barmouth-Caernarfon'!$E21=0," ",'Barmouth-Caernarfon'!G20)</f>
        <v>55.00000000116415</v>
      </c>
      <c r="E9" s="291">
        <f>IF('Barmouth-Caernarfon'!L20=0," ",'Barmouth-Caernarfon'!L20)</f>
        <v>16</v>
      </c>
      <c r="F9" s="292">
        <f>IF('Barmouth-Caernarfon'!$H21=0," ",'Barmouth-Caernarfon'!H20)</f>
        <v>0</v>
      </c>
      <c r="G9" s="292">
        <f>IF('Barmouth-Caernarfon'!$H21=0," ",'Barmouth-Caernarfon'!I20)</f>
        <v>15</v>
      </c>
      <c r="H9" s="293">
        <f>IF('Barmouth-Caernarfon'!$H21=0," ",'Barmouth-Caernarfon'!J20)</f>
        <v>6.295000001104789</v>
      </c>
      <c r="I9" s="294">
        <f>IF('Barmouth-Caernarfon'!M20=0," ",'Barmouth-Caernarfon'!M20)</f>
        <v>15</v>
      </c>
      <c r="J9" s="295">
        <f>IF('Barmouth-Caernarfon'!$O21=0," ",'Barmouth-Caernarfon'!O20)</f>
        <v>0</v>
      </c>
      <c r="K9" s="295">
        <f>IF('Barmouth-Caernarfon'!$O21=0," ",'Barmouth-Caernarfon'!P20)</f>
        <v>4</v>
      </c>
      <c r="L9" s="296">
        <f>IF('Barmouth-Caernarfon'!$O21=0," ",'Barmouth-Caernarfon'!Q20)</f>
        <v>51.00000002245391</v>
      </c>
      <c r="M9" s="296">
        <f>IF('Barmouth-Caernarfon'!S20=0," ",'Barmouth-Caernarfon'!S20)</f>
        <v>8</v>
      </c>
      <c r="N9" s="297">
        <f>IF('Barmouth-Caernarfon'!T20=0," ",'Barmouth-Caernarfon'!T20)</f>
        <v>0</v>
      </c>
      <c r="O9"/>
    </row>
    <row r="10" spans="1:15" ht="18.75" customHeight="1">
      <c r="A10" s="298">
        <f>IF('Barmouth-Caernarfon'!B22=0," ",'Barmouth-Caernarfon'!B22)</f>
        <v>0</v>
      </c>
      <c r="B10" s="289">
        <f>IF('Barmouth-Caernarfon'!$E23=0," ",'Barmouth-Caernarfon'!E22)</f>
        <v>0</v>
      </c>
      <c r="C10" s="289">
        <f>IF('Barmouth-Caernarfon'!$E23=0," ",'Barmouth-Caernarfon'!F22)</f>
        <v>12</v>
      </c>
      <c r="D10" s="290">
        <f>IF('Barmouth-Caernarfon'!$E23=0," ",'Barmouth-Caernarfon'!G22)</f>
        <v>24.999999997671694</v>
      </c>
      <c r="E10" s="291">
        <f>IF('Barmouth-Caernarfon'!L22=0," ",'Barmouth-Caernarfon'!L22)</f>
        <v>11</v>
      </c>
      <c r="F10" s="292">
        <f>IF('Barmouth-Caernarfon'!$H23=0," ",'Barmouth-Caernarfon'!H22)</f>
        <v>0</v>
      </c>
      <c r="G10" s="292">
        <f>IF('Barmouth-Caernarfon'!$H23=0," ",'Barmouth-Caernarfon'!I22)</f>
        <v>12</v>
      </c>
      <c r="H10" s="293">
        <f>IF('Barmouth-Caernarfon'!$H23=0," ",'Barmouth-Caernarfon'!J22)</f>
        <v>11.589999997713605</v>
      </c>
      <c r="I10" s="294">
        <f>IF('Barmouth-Caernarfon'!M22=0," ",'Barmouth-Caernarfon'!M22)</f>
        <v>10</v>
      </c>
      <c r="J10" s="295">
        <f>IF('Barmouth-Caernarfon'!$O23=0," ",'Barmouth-Caernarfon'!O22)</f>
        <v>0</v>
      </c>
      <c r="K10" s="295">
        <f>IF('Barmouth-Caernarfon'!$O23=0," ",'Barmouth-Caernarfon'!P22)</f>
        <v>4</v>
      </c>
      <c r="L10" s="296">
        <f>IF('Barmouth-Caernarfon'!$O23=0," ",'Barmouth-Caernarfon'!Q22)</f>
        <v>40.00000002850751</v>
      </c>
      <c r="M10" s="296">
        <f>IF('Barmouth-Caernarfon'!S22=0," ",'Barmouth-Caernarfon'!S22)</f>
        <v>6</v>
      </c>
      <c r="N10" s="297">
        <f>IF('Barmouth-Caernarfon'!T22=0," ",'Barmouth-Caernarfon'!T22)</f>
        <v>0</v>
      </c>
      <c r="O10"/>
    </row>
    <row r="11" spans="1:15" ht="18.75" customHeight="1">
      <c r="A11" s="298">
        <f>IF('Barmouth-Caernarfon'!B24=0," ",'Barmouth-Caernarfon'!B24)</f>
        <v>0</v>
      </c>
      <c r="B11" s="289">
        <f>IF('Barmouth-Caernarfon'!$E25=0," ",'Barmouth-Caernarfon'!E24)</f>
        <v>0</v>
      </c>
      <c r="C11" s="289">
        <f>IF('Barmouth-Caernarfon'!$E25=0," ",'Barmouth-Caernarfon'!F24)</f>
        <v>11</v>
      </c>
      <c r="D11" s="290">
        <f>IF('Barmouth-Caernarfon'!$E25=0," ",'Barmouth-Caernarfon'!G24)</f>
        <v>49.99999999883585</v>
      </c>
      <c r="E11" s="291">
        <f>IF('Barmouth-Caernarfon'!L24=0," ",'Barmouth-Caernarfon'!L24)</f>
        <v>8</v>
      </c>
      <c r="F11" s="292">
        <f>IF('Barmouth-Caernarfon'!$H25=0," ",'Barmouth-Caernarfon'!H24)</f>
        <v>0</v>
      </c>
      <c r="G11" s="292">
        <f>IF('Barmouth-Caernarfon'!$H25=0," ",'Barmouth-Caernarfon'!I24)</f>
        <v>11</v>
      </c>
      <c r="H11" s="293">
        <f>IF('Barmouth-Caernarfon'!$H25=0," ",'Barmouth-Caernarfon'!J24)</f>
        <v>19.469999998885825</v>
      </c>
      <c r="I11" s="294">
        <f>IF('Barmouth-Caernarfon'!M24=0," ",'Barmouth-Caernarfon'!M24)</f>
        <v>1</v>
      </c>
      <c r="J11" s="295">
        <f>IF('Barmouth-Caernarfon'!$O25=0," ",'Barmouth-Caernarfon'!O24)</f>
        <v>0</v>
      </c>
      <c r="K11" s="295">
        <f>IF('Barmouth-Caernarfon'!$O25=0," ",'Barmouth-Caernarfon'!P24)</f>
        <v>3</v>
      </c>
      <c r="L11" s="296">
        <f>IF('Barmouth-Caernarfon'!$O25=0," ",'Barmouth-Caernarfon'!Q24)</f>
        <v>57.00000002454939</v>
      </c>
      <c r="M11" s="296">
        <f>IF('Barmouth-Caernarfon'!S24=0," ",'Barmouth-Caernarfon'!S24)</f>
        <v>2</v>
      </c>
      <c r="N11" s="297">
        <f>IF('Barmouth-Caernarfon'!T24=0," ",'Barmouth-Caernarfon'!T24)</f>
        <v>0</v>
      </c>
      <c r="O11"/>
    </row>
    <row r="12" spans="1:15" ht="18.75" customHeight="1">
      <c r="A12" s="298">
        <f>IF('Barmouth-Caernarfon'!B26=0," ",'Barmouth-Caernarfon'!B26)</f>
        <v>0</v>
      </c>
      <c r="B12" s="289">
        <f>IF('Barmouth-Caernarfon'!$E27=0," ",'Barmouth-Caernarfon'!E26)</f>
        <v>0</v>
      </c>
      <c r="C12" s="289">
        <f>IF('Barmouth-Caernarfon'!$E27=0," ",'Barmouth-Caernarfon'!F26)</f>
        <v>11</v>
      </c>
      <c r="D12" s="290">
        <f>IF('Barmouth-Caernarfon'!$E27=0," ",'Barmouth-Caernarfon'!G26)</f>
        <v>12.000000000698492</v>
      </c>
      <c r="E12" s="291">
        <f>IF('Barmouth-Caernarfon'!L26=0," ",'Barmouth-Caernarfon'!L26)</f>
        <v>2</v>
      </c>
      <c r="F12" s="292">
        <f>IF('Barmouth-Caernarfon'!$H27=0," ",'Barmouth-Caernarfon'!H26)</f>
        <v>0</v>
      </c>
      <c r="G12" s="292">
        <f>IF('Barmouth-Caernarfon'!$H27=0," ",'Barmouth-Caernarfon'!I26)</f>
        <v>11</v>
      </c>
      <c r="H12" s="293">
        <f>IF('Barmouth-Caernarfon'!$H27=0," ",'Barmouth-Caernarfon'!J26)</f>
        <v>28.800000000715933</v>
      </c>
      <c r="I12" s="294">
        <f>IF('Barmouth-Caernarfon'!M26=0," ",'Barmouth-Caernarfon'!M26)</f>
        <v>6</v>
      </c>
      <c r="J12" s="295">
        <f>IF('Barmouth-Caernarfon'!$O27=0," ",'Barmouth-Caernarfon'!O26)</f>
        <v>0</v>
      </c>
      <c r="K12" s="295">
        <f>IF('Barmouth-Caernarfon'!$O27=0," ",'Barmouth-Caernarfon'!P26)</f>
        <v>5</v>
      </c>
      <c r="L12" s="296">
        <f>IF('Barmouth-Caernarfon'!$O27=0," ",'Barmouth-Caernarfon'!Q26)</f>
        <v>4.000000022919572</v>
      </c>
      <c r="M12" s="296">
        <f>IF('Barmouth-Caernarfon'!S26=0," ",'Barmouth-Caernarfon'!S26)</f>
        <v>11</v>
      </c>
      <c r="N12" s="297">
        <f>IF('Barmouth-Caernarfon'!T26=0," ",'Barmouth-Caernarfon'!T26)</f>
        <v>0</v>
      </c>
      <c r="O12"/>
    </row>
    <row r="13" spans="1:15" ht="18.75" customHeight="1">
      <c r="A13" s="298">
        <f>IF('Barmouth-Caernarfon'!B28=0," ",'Barmouth-Caernarfon'!B28)</f>
        <v>0</v>
      </c>
      <c r="B13" s="289">
        <f>IF('Barmouth-Caernarfon'!$E29=0," ",'Barmouth-Caernarfon'!E28)</f>
        <v>0</v>
      </c>
      <c r="C13" s="289">
        <f>IF('Barmouth-Caernarfon'!$E29=0," ",'Barmouth-Caernarfon'!F28)</f>
        <v>11</v>
      </c>
      <c r="D13" s="290">
        <f>IF('Barmouth-Caernarfon'!$E29=0," ",'Barmouth-Caernarfon'!G28)</f>
        <v>32.99999999580905</v>
      </c>
      <c r="E13" s="291">
        <f>IF('Barmouth-Caernarfon'!L28=0," ",'Barmouth-Caernarfon'!L28)</f>
        <v>6</v>
      </c>
      <c r="F13" s="292">
        <f>IF('Barmouth-Caernarfon'!$H29=0," ",'Barmouth-Caernarfon'!H28)</f>
        <v>0</v>
      </c>
      <c r="G13" s="292">
        <f>IF('Barmouth-Caernarfon'!$H29=0," ",'Barmouth-Caernarfon'!I28)</f>
        <v>11</v>
      </c>
      <c r="H13" s="293">
        <f>IF('Barmouth-Caernarfon'!$H29=0," ",'Barmouth-Caernarfon'!J28)</f>
        <v>20.525999995884483</v>
      </c>
      <c r="I13" s="294">
        <f>IF('Barmouth-Caernarfon'!M28=0," ",'Barmouth-Caernarfon'!M28)</f>
        <v>2</v>
      </c>
      <c r="J13" s="295">
        <f>IF('Barmouth-Caernarfon'!$O29=0," ",'Barmouth-Caernarfon'!O28)</f>
        <v>0</v>
      </c>
      <c r="K13" s="295">
        <f>IF('Barmouth-Caernarfon'!$O29=0," ",'Barmouth-Caernarfon'!P28)</f>
        <v>4</v>
      </c>
      <c r="L13" s="296">
        <f>IF('Barmouth-Caernarfon'!$O29=0," ",'Barmouth-Caernarfon'!Q28)</f>
        <v>33.00000003712224</v>
      </c>
      <c r="M13" s="296">
        <f>IF('Barmouth-Caernarfon'!S28=0," ",'Barmouth-Caernarfon'!S28)</f>
        <v>5</v>
      </c>
      <c r="N13" s="297">
        <f>IF('Barmouth-Caernarfon'!T28=0," ",'Barmouth-Caernarfon'!T28)</f>
        <v>0</v>
      </c>
      <c r="O13"/>
    </row>
    <row r="14" spans="1:15" ht="18.75" customHeight="1">
      <c r="A14" s="298">
        <f>IF('Barmouth-Caernarfon'!B30=0," ",'Barmouth-Caernarfon'!B30)</f>
        <v>0</v>
      </c>
      <c r="B14" s="289">
        <f>IF('Barmouth-Caernarfon'!$E31=0," ",'Barmouth-Caernarfon'!E30)</f>
        <v>0</v>
      </c>
      <c r="C14" s="289">
        <f>IF('Barmouth-Caernarfon'!$E31=0," ",'Barmouth-Caernarfon'!F30)</f>
        <v>11</v>
      </c>
      <c r="D14" s="290">
        <f>IF('Barmouth-Caernarfon'!$E31=0," ",'Barmouth-Caernarfon'!G30)</f>
        <v>41.00000000093132</v>
      </c>
      <c r="E14" s="291">
        <f>IF('Barmouth-Caernarfon'!L30=0," ",'Barmouth-Caernarfon'!L30)</f>
        <v>7</v>
      </c>
      <c r="F14" s="292">
        <f>IF('Barmouth-Caernarfon'!$H31=0," ",'Barmouth-Caernarfon'!H30)</f>
        <v>0</v>
      </c>
      <c r="G14" s="292">
        <f>IF('Barmouth-Caernarfon'!$H31=0," ",'Barmouth-Caernarfon'!I30)</f>
        <v>12</v>
      </c>
      <c r="H14" s="293">
        <f>IF('Barmouth-Caernarfon'!$H31=0," ",'Barmouth-Caernarfon'!J30)</f>
        <v>19.555000000982545</v>
      </c>
      <c r="I14" s="294">
        <f>IF('Barmouth-Caernarfon'!M30=0," ",'Barmouth-Caernarfon'!M30)</f>
        <v>11</v>
      </c>
      <c r="J14" s="295">
        <f>IF('Barmouth-Caernarfon'!$O31=0," ",'Barmouth-Caernarfon'!O30)</f>
        <v>0</v>
      </c>
      <c r="K14" s="295">
        <f>IF('Barmouth-Caernarfon'!$O31=0," ",'Barmouth-Caernarfon'!P30)</f>
        <v>5</v>
      </c>
      <c r="L14" s="296">
        <f>IF('Barmouth-Caernarfon'!$O31=0," ",'Barmouth-Caernarfon'!Q30)</f>
        <v>6.00000002943883</v>
      </c>
      <c r="M14" s="296">
        <f>IF('Barmouth-Caernarfon'!S30=0," ",'Barmouth-Caernarfon'!S30)</f>
        <v>12</v>
      </c>
      <c r="N14" s="297">
        <f>IF('Barmouth-Caernarfon'!T30=0," ",'Barmouth-Caernarfon'!T30)</f>
        <v>0</v>
      </c>
      <c r="O14"/>
    </row>
    <row r="15" spans="1:15" ht="18.75" customHeight="1">
      <c r="A15" s="298">
        <f>IF('Barmouth-Caernarfon'!B32=0," ",'Barmouth-Caernarfon'!B32)</f>
        <v>0</v>
      </c>
      <c r="B15" s="289">
        <f>IF('Barmouth-Caernarfon'!$E33=0," ",'Barmouth-Caernarfon'!E32)</f>
        <v>0</v>
      </c>
      <c r="C15" s="289">
        <f>IF('Barmouth-Caernarfon'!$E33=0," ",'Barmouth-Caernarfon'!F32)</f>
        <v>12</v>
      </c>
      <c r="D15" s="290">
        <f>IF('Barmouth-Caernarfon'!$E33=0," ",'Barmouth-Caernarfon'!G32)</f>
        <v>27.9999999969732</v>
      </c>
      <c r="E15" s="291">
        <f>IF('Barmouth-Caernarfon'!L32=0," ",'Barmouth-Caernarfon'!L32)</f>
        <v>12</v>
      </c>
      <c r="F15" s="292">
        <f>IF('Barmouth-Caernarfon'!$H33=0," ",'Barmouth-Caernarfon'!H32)</f>
        <v>0</v>
      </c>
      <c r="G15" s="292">
        <f>IF('Barmouth-Caernarfon'!$H33=0," ",'Barmouth-Caernarfon'!I32)</f>
        <v>11</v>
      </c>
      <c r="H15" s="293">
        <f>IF('Barmouth-Caernarfon'!$H33=0," ",'Barmouth-Caernarfon'!J32)</f>
        <v>37.88399999717608</v>
      </c>
      <c r="I15" s="294">
        <f>IF('Barmouth-Caernarfon'!M32=0," ",'Barmouth-Caernarfon'!M32)</f>
        <v>8</v>
      </c>
      <c r="J15" s="295">
        <f>IF('Barmouth-Caernarfon'!$O33=0," ",'Barmouth-Caernarfon'!O32)</f>
        <v>0</v>
      </c>
      <c r="K15" s="295">
        <f>IF('Barmouth-Caernarfon'!$O33=0," ",'Barmouth-Caernarfon'!P32)</f>
        <v>5</v>
      </c>
      <c r="L15" s="296">
        <f>IF('Barmouth-Caernarfon'!$O33=0," ",'Barmouth-Caernarfon'!Q32)</f>
        <v>28.000000027809016</v>
      </c>
      <c r="M15" s="296">
        <f>IF('Barmouth-Caernarfon'!S32=0," ",'Barmouth-Caernarfon'!S32)</f>
        <v>13</v>
      </c>
      <c r="N15" s="297">
        <f>IF('Barmouth-Caernarfon'!T32=0," ",'Barmouth-Caernarfon'!T32)</f>
        <v>0</v>
      </c>
      <c r="O15"/>
    </row>
    <row r="16" spans="1:15" ht="18.75" customHeight="1">
      <c r="A16" s="298">
        <f>IF('Barmouth-Caernarfon'!B34=0," ",'Barmouth-Caernarfon'!B34)</f>
        <v>0</v>
      </c>
      <c r="B16" s="289">
        <f>IF('Barmouth-Caernarfon'!$E35=0," ",'Barmouth-Caernarfon'!E34)</f>
        <v>0</v>
      </c>
      <c r="C16" s="289">
        <f>IF('Barmouth-Caernarfon'!$E35=0," ",'Barmouth-Caernarfon'!F34)</f>
        <v>10</v>
      </c>
      <c r="D16" s="290">
        <f>IF('Barmouth-Caernarfon'!$E35=0," ",'Barmouth-Caernarfon'!G34)</f>
        <v>49.99999999185093</v>
      </c>
      <c r="E16" s="291">
        <f>IF('Barmouth-Caernarfon'!L34=0," ",'Barmouth-Caernarfon'!L34)</f>
        <v>1</v>
      </c>
      <c r="F16" s="292">
        <f>IF('Barmouth-Caernarfon'!$H35=0," ",'Barmouth-Caernarfon'!H34)</f>
        <v>0</v>
      </c>
      <c r="G16" s="292">
        <f>IF('Barmouth-Caernarfon'!$H35=0," ",'Barmouth-Caernarfon'!I34)</f>
        <v>11</v>
      </c>
      <c r="H16" s="293">
        <f>IF('Barmouth-Caernarfon'!$H35=0," ",'Barmouth-Caernarfon'!J34)</f>
        <v>20.5499999914678</v>
      </c>
      <c r="I16" s="294">
        <f>IF('Barmouth-Caernarfon'!M34=0," ",'Barmouth-Caernarfon'!M34)</f>
        <v>3</v>
      </c>
      <c r="J16" s="295">
        <f>IF('Barmouth-Caernarfon'!$O35=0," ",'Barmouth-Caernarfon'!O34)</f>
        <v>0</v>
      </c>
      <c r="K16" s="295">
        <f>IF('Barmouth-Caernarfon'!$O35=0," ",'Barmouth-Caernarfon'!P34)</f>
        <v>4</v>
      </c>
      <c r="L16" s="296">
        <f>IF('Barmouth-Caernarfon'!$O35=0," ",'Barmouth-Caernarfon'!Q34)</f>
        <v>52.00000003619092</v>
      </c>
      <c r="M16" s="296">
        <f>IF('Barmouth-Caernarfon'!S34=0," ",'Barmouth-Caernarfon'!S34)</f>
        <v>9</v>
      </c>
      <c r="N16" s="297">
        <f>IF('Barmouth-Caernarfon'!T34=0," ",'Barmouth-Caernarfon'!T34)</f>
        <v>0</v>
      </c>
      <c r="O16"/>
    </row>
    <row r="17" spans="1:15" ht="18.75" customHeight="1">
      <c r="A17" s="298">
        <f>IF('Barmouth-Caernarfon'!B36=0," ",'Barmouth-Caernarfon'!B36)</f>
        <v>0</v>
      </c>
      <c r="B17" s="289">
        <f>IF('Barmouth-Caernarfon'!$E37=0," ",'Barmouth-Caernarfon'!E36)</f>
        <v>0</v>
      </c>
      <c r="C17" s="289">
        <f>IF('Barmouth-Caernarfon'!$E37=0," ",'Barmouth-Caernarfon'!F36)</f>
        <v>15</v>
      </c>
      <c r="D17" s="290">
        <f>IF('Barmouth-Caernarfon'!$E37=0," ",'Barmouth-Caernarfon'!G36)</f>
        <v>36.999999994877726</v>
      </c>
      <c r="E17" s="291">
        <f>IF('Barmouth-Caernarfon'!L36=0," ",'Barmouth-Caernarfon'!L36)</f>
        <v>15</v>
      </c>
      <c r="F17" s="292">
        <f>IF('Barmouth-Caernarfon'!$H37=0," ",'Barmouth-Caernarfon'!H36)</f>
        <v>0</v>
      </c>
      <c r="G17" s="292">
        <f>IF('Barmouth-Caernarfon'!$H37=0," ",'Barmouth-Caernarfon'!I36)</f>
        <v>17</v>
      </c>
      <c r="H17" s="293">
        <f>IF('Barmouth-Caernarfon'!$H37=0," ",'Barmouth-Caernarfon'!J36)</f>
        <v>6.01499999439099</v>
      </c>
      <c r="I17" s="294">
        <f>IF('Barmouth-Caernarfon'!M36=0," ",'Barmouth-Caernarfon'!M36)</f>
        <v>16</v>
      </c>
      <c r="J17" s="295">
        <f>IF('Barmouth-Caernarfon'!$O37=0," ",'Barmouth-Caernarfon'!O36)</f>
        <v>0</v>
      </c>
      <c r="K17" s="295">
        <f>IF('Barmouth-Caernarfon'!$O37=0," ",'Barmouth-Caernarfon'!P36)</f>
        <v>6</v>
      </c>
      <c r="L17" s="296">
        <f>IF('Barmouth-Caernarfon'!$O37=0," ",'Barmouth-Caernarfon'!Q36)</f>
        <v>38.00000003595814</v>
      </c>
      <c r="M17" s="296">
        <f>IF('Barmouth-Caernarfon'!S36=0," ",'Barmouth-Caernarfon'!S36)</f>
        <v>16</v>
      </c>
      <c r="N17" s="297">
        <f>IF('Barmouth-Caernarfon'!T36=0," ",'Barmouth-Caernarfon'!T36)</f>
        <v>16</v>
      </c>
      <c r="O17"/>
    </row>
    <row r="18" spans="1:15" ht="18.75" customHeight="1">
      <c r="A18" s="298">
        <f>IF('Barmouth-Caernarfon'!B38=0," ",'Barmouth-Caernarfon'!B38)</f>
        <v>0</v>
      </c>
      <c r="B18" s="289">
        <f>IF('Barmouth-Caernarfon'!$E39=0," ",'Barmouth-Caernarfon'!E38)</f>
        <v>0</v>
      </c>
      <c r="C18" s="289">
        <f>IF('Barmouth-Caernarfon'!$E39=0," ",'Barmouth-Caernarfon'!F38)</f>
        <v>11</v>
      </c>
      <c r="D18" s="290">
        <f>IF('Barmouth-Caernarfon'!$E39=0," ",'Barmouth-Caernarfon'!G38)</f>
        <v>51.999999994877726</v>
      </c>
      <c r="E18" s="291">
        <f>IF('Barmouth-Caernarfon'!L38=0," ",'Barmouth-Caernarfon'!L38)</f>
        <v>9</v>
      </c>
      <c r="F18" s="292">
        <f>IF('Barmouth-Caernarfon'!$H39=0," ",'Barmouth-Caernarfon'!H38)</f>
        <v>0</v>
      </c>
      <c r="G18" s="292">
        <f>IF('Barmouth-Caernarfon'!$H39=0," ",'Barmouth-Caernarfon'!I38)</f>
        <v>12</v>
      </c>
      <c r="H18" s="293">
        <f>IF('Barmouth-Caernarfon'!$H39=0," ",'Barmouth-Caernarfon'!J38)</f>
        <v>26.175999994631916</v>
      </c>
      <c r="I18" s="294">
        <f>IF('Barmouth-Caernarfon'!M38=0," ",'Barmouth-Caernarfon'!M38)</f>
        <v>12</v>
      </c>
      <c r="J18" s="295">
        <f>IF('Barmouth-Caernarfon'!$O39=0," ",'Barmouth-Caernarfon'!O38)</f>
        <v>0</v>
      </c>
      <c r="K18" s="295">
        <f>IF('Barmouth-Caernarfon'!$O39=0," ",'Barmouth-Caernarfon'!P38)</f>
        <v>4</v>
      </c>
      <c r="L18" s="296">
        <f>IF('Barmouth-Caernarfon'!$O39=0," ",'Barmouth-Caernarfon'!Q38)</f>
        <v>11.000000038752056</v>
      </c>
      <c r="M18" s="296">
        <f>IF('Barmouth-Caernarfon'!S38=0," ",'Barmouth-Caernarfon'!S38)</f>
        <v>3</v>
      </c>
      <c r="N18" s="297">
        <f>IF('Barmouth-Caernarfon'!T38=0," ",'Barmouth-Caernarfon'!T38)</f>
        <v>0</v>
      </c>
      <c r="O18"/>
    </row>
    <row r="19" spans="1:15" ht="18.75" customHeight="1">
      <c r="A19" s="298">
        <f>IF('Barmouth-Caernarfon'!B40=0," ",'Barmouth-Caernarfon'!B40)</f>
        <v>0</v>
      </c>
      <c r="B19" s="289">
        <f>IF('Barmouth-Caernarfon'!$E41=0," ",'Barmouth-Caernarfon'!E40)</f>
        <v>0</v>
      </c>
      <c r="C19" s="289">
        <f>IF('Barmouth-Caernarfon'!$E41=0," ",'Barmouth-Caernarfon'!F40)</f>
        <v>11</v>
      </c>
      <c r="D19" s="290">
        <f>IF('Barmouth-Caernarfon'!$E41=0," ",'Barmouth-Caernarfon'!G40)</f>
        <v>29.99999999650754</v>
      </c>
      <c r="E19" s="291">
        <f>IF('Barmouth-Caernarfon'!L40=0," ",'Barmouth-Caernarfon'!L40)</f>
        <v>5</v>
      </c>
      <c r="F19" s="292">
        <f>IF('Barmouth-Caernarfon'!$H41=0," ",'Barmouth-Caernarfon'!H40)</f>
        <v>0</v>
      </c>
      <c r="G19" s="292">
        <f>IF('Barmouth-Caernarfon'!$H41=0," ",'Barmouth-Caernarfon'!I40)</f>
        <v>11</v>
      </c>
      <c r="H19" s="293">
        <f>IF('Barmouth-Caernarfon'!$H41=0," ",'Barmouth-Caernarfon'!J40)</f>
        <v>24.47999999653554</v>
      </c>
      <c r="I19" s="294">
        <f>IF('Barmouth-Caernarfon'!M40=0," ",'Barmouth-Caernarfon'!M40)</f>
        <v>4</v>
      </c>
      <c r="J19" s="295">
        <f>IF('Barmouth-Caernarfon'!$O41=0," ",'Barmouth-Caernarfon'!O40)</f>
        <v>0</v>
      </c>
      <c r="K19" s="295">
        <f>IF('Barmouth-Caernarfon'!$O41=0," ",'Barmouth-Caernarfon'!P40)</f>
        <v>3</v>
      </c>
      <c r="L19" s="296">
        <f>IF('Barmouth-Caernarfon'!$O41=0," ",'Barmouth-Caernarfon'!Q40)</f>
        <v>52.000000029206</v>
      </c>
      <c r="M19" s="296">
        <f>IF('Barmouth-Caernarfon'!S40=0," ",'Barmouth-Caernarfon'!S40)</f>
        <v>1</v>
      </c>
      <c r="N19" s="297">
        <f>IF('Barmouth-Caernarfon'!T40=0," ",'Barmouth-Caernarfon'!T40)</f>
        <v>0</v>
      </c>
      <c r="O19"/>
    </row>
    <row r="20" spans="1:15" ht="18.75" customHeight="1">
      <c r="A20" s="298">
        <f>IF('Barmouth-Caernarfon'!B42=0," ",'Barmouth-Caernarfon'!B42)</f>
        <v>0</v>
      </c>
      <c r="B20" s="289">
        <f>IF('Barmouth-Caernarfon'!$E43=0," ",'Barmouth-Caernarfon'!E42)</f>
        <v>0</v>
      </c>
      <c r="C20" s="289">
        <f>IF('Barmouth-Caernarfon'!$E43=0," ",'Barmouth-Caernarfon'!F42)</f>
        <v>11</v>
      </c>
      <c r="D20" s="290">
        <f>IF('Barmouth-Caernarfon'!$E43=0," ",'Barmouth-Caernarfon'!G42)</f>
        <v>19.999999995343387</v>
      </c>
      <c r="E20" s="291">
        <f>IF('Barmouth-Caernarfon'!L42=0," ",'Barmouth-Caernarfon'!L42)</f>
        <v>4</v>
      </c>
      <c r="F20" s="292">
        <f>IF('Barmouth-Caernarfon'!$H43=0," ",'Barmouth-Caernarfon'!H42)</f>
        <v>0</v>
      </c>
      <c r="G20" s="292">
        <f>IF('Barmouth-Caernarfon'!$H43=0," ",'Barmouth-Caernarfon'!I42)</f>
        <v>11</v>
      </c>
      <c r="H20" s="293">
        <f>IF('Barmouth-Caernarfon'!$H43=0," ",'Barmouth-Caernarfon'!J42)</f>
        <v>25.439999995306124</v>
      </c>
      <c r="I20" s="294">
        <f>IF('Barmouth-Caernarfon'!M42=0," ",'Barmouth-Caernarfon'!M42)</f>
        <v>5</v>
      </c>
      <c r="J20" s="295">
        <f>IF('Barmouth-Caernarfon'!$O43=0," ",'Barmouth-Caernarfon'!O42)</f>
        <v>0</v>
      </c>
      <c r="K20" s="295">
        <f>IF('Barmouth-Caernarfon'!$O43=0," ",'Barmouth-Caernarfon'!P42)</f>
        <v>4</v>
      </c>
      <c r="L20" s="296">
        <f>IF('Barmouth-Caernarfon'!$O43=0," ",'Barmouth-Caernarfon'!Q42)</f>
        <v>42.000000035026765</v>
      </c>
      <c r="M20" s="296">
        <f>IF('Barmouth-Caernarfon'!S42=0," ",'Barmouth-Caernarfon'!S42)</f>
        <v>7</v>
      </c>
      <c r="N20" s="297">
        <f>IF('Barmouth-Caernarfon'!T42=0," ",'Barmouth-Caernarfon'!T42)</f>
        <v>0</v>
      </c>
      <c r="O20"/>
    </row>
    <row r="21" spans="1:15" ht="18.75" customHeight="1">
      <c r="A21" s="298">
        <f>IF('Barmouth-Caernarfon'!B44=0," ",'Barmouth-Caernarfon'!B44)</f>
        <v>0</v>
      </c>
      <c r="B21" s="289">
        <f>IF('Barmouth-Caernarfon'!$E45=0," ",'Barmouth-Caernarfon'!E44)</f>
        <v>0</v>
      </c>
      <c r="C21" s="289">
        <f>IF('Barmouth-Caernarfon'!$E45=0," ",'Barmouth-Caernarfon'!F44)</f>
        <v>0</v>
      </c>
      <c r="D21" s="290">
        <f>IF('Barmouth-Caernarfon'!$E45=0," ",'Barmouth-Caernarfon'!G44)</f>
        <v>0</v>
      </c>
      <c r="E21" s="291">
        <f>IF('Barmouth-Caernarfon'!L44=0," ",'Barmouth-Caernarfon'!L44)</f>
        <v>0</v>
      </c>
      <c r="F21" s="292">
        <f>IF('Barmouth-Caernarfon'!$H45=0," ",'Barmouth-Caernarfon'!H44)</f>
        <v>0</v>
      </c>
      <c r="G21" s="292">
        <f>IF('Barmouth-Caernarfon'!$H45=0," ",'Barmouth-Caernarfon'!I44)</f>
        <v>0</v>
      </c>
      <c r="H21" s="293">
        <f>IF('Barmouth-Caernarfon'!$H45=0," ",'Barmouth-Caernarfon'!J44)</f>
        <v>0</v>
      </c>
      <c r="I21" s="294">
        <f>IF('Barmouth-Caernarfon'!M44=0," ",'Barmouth-Caernarfon'!M44)</f>
        <v>0</v>
      </c>
      <c r="J21" s="295">
        <f>IF('Barmouth-Caernarfon'!$O45=0," ",'Barmouth-Caernarfon'!O44)</f>
        <v>0</v>
      </c>
      <c r="K21" s="295">
        <f>IF('Barmouth-Caernarfon'!$O45=0," ",'Barmouth-Caernarfon'!P44)</f>
        <v>0</v>
      </c>
      <c r="L21" s="296">
        <f>IF('Barmouth-Caernarfon'!$O45=0," ",'Barmouth-Caernarfon'!Q44)</f>
        <v>0</v>
      </c>
      <c r="M21" s="296">
        <f>IF('Barmouth-Caernarfon'!S44=0," ",'Barmouth-Caernarfon'!S44)</f>
        <v>0</v>
      </c>
      <c r="N21" s="297">
        <f>IF('Barmouth-Caernarfon'!T44=0," ",'Barmouth-Caernarfon'!T44)</f>
        <v>0</v>
      </c>
      <c r="O21"/>
    </row>
    <row r="22" spans="1:15" ht="18.75" customHeight="1">
      <c r="A22" s="298">
        <f>IF('Barmouth-Caernarfon'!B46=0," ",'Barmouth-Caernarfon'!B46)</f>
        <v>0</v>
      </c>
      <c r="B22" s="289">
        <f>IF('Barmouth-Caernarfon'!$E47=0," ",'Barmouth-Caernarfon'!E46)</f>
        <v>0</v>
      </c>
      <c r="C22" s="289">
        <f>IF('Barmouth-Caernarfon'!$E47=0," ",'Barmouth-Caernarfon'!F46)</f>
        <v>0</v>
      </c>
      <c r="D22" s="290">
        <f>IF('Barmouth-Caernarfon'!$E47=0," ",'Barmouth-Caernarfon'!G46)</f>
        <v>0</v>
      </c>
      <c r="E22" s="291">
        <f>IF('Barmouth-Caernarfon'!L46=0," ",'Barmouth-Caernarfon'!L46)</f>
        <v>0</v>
      </c>
      <c r="F22" s="292">
        <f>IF('Barmouth-Caernarfon'!$H47=0," ",'Barmouth-Caernarfon'!H46)</f>
        <v>0</v>
      </c>
      <c r="G22" s="292">
        <f>IF('Barmouth-Caernarfon'!$H47=0," ",'Barmouth-Caernarfon'!I46)</f>
        <v>0</v>
      </c>
      <c r="H22" s="293">
        <f>IF('Barmouth-Caernarfon'!$H47=0," ",'Barmouth-Caernarfon'!J46)</f>
        <v>0</v>
      </c>
      <c r="I22" s="294">
        <f>IF('Barmouth-Caernarfon'!M46=0," ",'Barmouth-Caernarfon'!M46)</f>
        <v>0</v>
      </c>
      <c r="J22" s="295">
        <f>IF('Barmouth-Caernarfon'!$O47=0," ",'Barmouth-Caernarfon'!O46)</f>
        <v>0</v>
      </c>
      <c r="K22" s="295">
        <f>IF('Barmouth-Caernarfon'!$O47=0," ",'Barmouth-Caernarfon'!P46)</f>
        <v>0</v>
      </c>
      <c r="L22" s="296">
        <f>IF('Barmouth-Caernarfon'!$O47=0," ",'Barmouth-Caernarfon'!Q46)</f>
        <v>0</v>
      </c>
      <c r="M22" s="296">
        <f>IF('Barmouth-Caernarfon'!S46=0," ",'Barmouth-Caernarfon'!S46)</f>
        <v>0</v>
      </c>
      <c r="N22" s="297">
        <f>IF('Barmouth-Caernarfon'!T46=0," ",'Barmouth-Caernarfon'!T46)</f>
        <v>0</v>
      </c>
      <c r="O22"/>
    </row>
    <row r="23" spans="1:15" ht="18.75" customHeight="1">
      <c r="A23" s="298">
        <f>IF('Barmouth-Caernarfon'!B48=0," ",'Barmouth-Caernarfon'!B48)</f>
        <v>0</v>
      </c>
      <c r="B23" s="289">
        <f>IF('Barmouth-Caernarfon'!$E49=0," ",'Barmouth-Caernarfon'!E48)</f>
        <v>0</v>
      </c>
      <c r="C23" s="289">
        <f>IF('Barmouth-Caernarfon'!$E49=0," ",'Barmouth-Caernarfon'!F48)</f>
        <v>0</v>
      </c>
      <c r="D23" s="290">
        <f>IF('Barmouth-Caernarfon'!$E49=0," ",'Barmouth-Caernarfon'!G48)</f>
        <v>0</v>
      </c>
      <c r="E23" s="291">
        <f>IF('Barmouth-Caernarfon'!L48=0," ",'Barmouth-Caernarfon'!L48)</f>
        <v>0</v>
      </c>
      <c r="F23" s="292">
        <f>IF('Barmouth-Caernarfon'!$H49=0," ",'Barmouth-Caernarfon'!H48)</f>
        <v>0</v>
      </c>
      <c r="G23" s="292">
        <f>IF('Barmouth-Caernarfon'!$H49=0," ",'Barmouth-Caernarfon'!I48)</f>
        <v>0</v>
      </c>
      <c r="H23" s="293">
        <f>IF('Barmouth-Caernarfon'!$H49=0," ",'Barmouth-Caernarfon'!J48)</f>
        <v>0</v>
      </c>
      <c r="I23" s="294">
        <f>IF('Barmouth-Caernarfon'!M48=0," ",'Barmouth-Caernarfon'!M48)</f>
        <v>0</v>
      </c>
      <c r="J23" s="295">
        <f>IF('Barmouth-Caernarfon'!$O49=0," ",'Barmouth-Caernarfon'!O48)</f>
        <v>0</v>
      </c>
      <c r="K23" s="295">
        <f>IF('Barmouth-Caernarfon'!$O49=0," ",'Barmouth-Caernarfon'!P48)</f>
        <v>0</v>
      </c>
      <c r="L23" s="296">
        <f>IF('Barmouth-Caernarfon'!$O49=0," ",'Barmouth-Caernarfon'!Q48)</f>
        <v>0</v>
      </c>
      <c r="M23" s="296">
        <f>IF('Barmouth-Caernarfon'!S48=0," ",'Barmouth-Caernarfon'!S48)</f>
        <v>0</v>
      </c>
      <c r="N23" s="297">
        <f>IF('Barmouth-Caernarfon'!T48=0," ",'Barmouth-Caernarfon'!T48)</f>
        <v>0</v>
      </c>
      <c r="O23"/>
    </row>
    <row r="24" spans="1:15" ht="18.75" customHeight="1">
      <c r="A24" s="298">
        <f>IF('Barmouth-Caernarfon'!B50=0," ",'Barmouth-Caernarfon'!B50)</f>
        <v>0</v>
      </c>
      <c r="B24" s="289">
        <f>IF('Barmouth-Caernarfon'!$E51=0," ",'Barmouth-Caernarfon'!E50)</f>
        <v>0</v>
      </c>
      <c r="C24" s="289">
        <f>IF('Barmouth-Caernarfon'!$E51=0," ",'Barmouth-Caernarfon'!F50)</f>
        <v>0</v>
      </c>
      <c r="D24" s="290">
        <f>IF('Barmouth-Caernarfon'!$E51=0," ",'Barmouth-Caernarfon'!G50)</f>
        <v>0</v>
      </c>
      <c r="E24" s="291">
        <f>IF('Barmouth-Caernarfon'!L50=0," ",'Barmouth-Caernarfon'!L50)</f>
        <v>0</v>
      </c>
      <c r="F24" s="292">
        <f>IF('Barmouth-Caernarfon'!$H51=0," ",'Barmouth-Caernarfon'!H50)</f>
        <v>0</v>
      </c>
      <c r="G24" s="292">
        <f>IF('Barmouth-Caernarfon'!$H51=0," ",'Barmouth-Caernarfon'!I50)</f>
        <v>0</v>
      </c>
      <c r="H24" s="293">
        <f>IF('Barmouth-Caernarfon'!$H51=0," ",'Barmouth-Caernarfon'!J50)</f>
        <v>0</v>
      </c>
      <c r="I24" s="294">
        <f>IF('Barmouth-Caernarfon'!M50=0," ",'Barmouth-Caernarfon'!M50)</f>
        <v>0</v>
      </c>
      <c r="J24" s="295">
        <f>IF('Barmouth-Caernarfon'!$O51=0," ",'Barmouth-Caernarfon'!O50)</f>
        <v>0</v>
      </c>
      <c r="K24" s="295">
        <f>IF('Barmouth-Caernarfon'!$O51=0," ",'Barmouth-Caernarfon'!P50)</f>
        <v>0</v>
      </c>
      <c r="L24" s="296">
        <f>IF('Barmouth-Caernarfon'!$O51=0," ",'Barmouth-Caernarfon'!Q50)</f>
        <v>0</v>
      </c>
      <c r="M24" s="296">
        <f>IF('Barmouth-Caernarfon'!S50=0," ",'Barmouth-Caernarfon'!S50)</f>
        <v>0</v>
      </c>
      <c r="N24" s="297">
        <f>IF('Barmouth-Caernarfon'!T50=0," ",'Barmouth-Caernarfon'!T50)</f>
        <v>0</v>
      </c>
      <c r="O24"/>
    </row>
    <row r="25" spans="1:15" ht="18.75" customHeight="1">
      <c r="A25" s="298">
        <f>IF('Barmouth-Caernarfon'!B52=0," ",'Barmouth-Caernarfon'!B52)</f>
        <v>0</v>
      </c>
      <c r="B25" s="289">
        <f>IF('Barmouth-Caernarfon'!$E53=0," ",'Barmouth-Caernarfon'!E52)</f>
        <v>0</v>
      </c>
      <c r="C25" s="289">
        <f>IF('Barmouth-Caernarfon'!$E53=0," ",'Barmouth-Caernarfon'!F52)</f>
        <v>0</v>
      </c>
      <c r="D25" s="290">
        <f>IF('Barmouth-Caernarfon'!$E53=0," ",'Barmouth-Caernarfon'!G52)</f>
        <v>0</v>
      </c>
      <c r="E25" s="291">
        <f>IF('Barmouth-Caernarfon'!L52=0," ",'Barmouth-Caernarfon'!L52)</f>
        <v>0</v>
      </c>
      <c r="F25" s="292">
        <f>IF('Barmouth-Caernarfon'!$H53=0," ",'Barmouth-Caernarfon'!H52)</f>
        <v>0</v>
      </c>
      <c r="G25" s="292">
        <f>IF('Barmouth-Caernarfon'!$H53=0," ",'Barmouth-Caernarfon'!I52)</f>
        <v>0</v>
      </c>
      <c r="H25" s="293">
        <f>IF('Barmouth-Caernarfon'!$H53=0," ",'Barmouth-Caernarfon'!J52)</f>
        <v>0</v>
      </c>
      <c r="I25" s="294">
        <f>IF('Barmouth-Caernarfon'!M52=0," ",'Barmouth-Caernarfon'!M52)</f>
        <v>0</v>
      </c>
      <c r="J25" s="295">
        <f>IF('Barmouth-Caernarfon'!$O53=0," ",'Barmouth-Caernarfon'!O52)</f>
        <v>0</v>
      </c>
      <c r="K25" s="295">
        <f>IF('Barmouth-Caernarfon'!$O53=0," ",'Barmouth-Caernarfon'!P52)</f>
        <v>0</v>
      </c>
      <c r="L25" s="296">
        <f>IF('Barmouth-Caernarfon'!$O53=0," ",'Barmouth-Caernarfon'!Q52)</f>
        <v>0</v>
      </c>
      <c r="M25" s="296">
        <f>IF('Barmouth-Caernarfon'!S52=0," ",'Barmouth-Caernarfon'!S52)</f>
        <v>0</v>
      </c>
      <c r="N25" s="297">
        <f>IF('Barmouth-Caernarfon'!T52=0," ",'Barmouth-Caernarfon'!T52)</f>
        <v>0</v>
      </c>
      <c r="O25"/>
    </row>
    <row r="26" spans="1:15" ht="18.75" customHeight="1">
      <c r="A26" s="298">
        <f>IF('Barmouth-Caernarfon'!B54=0," ",'Barmouth-Caernarfon'!B54)</f>
        <v>0</v>
      </c>
      <c r="B26" s="289">
        <f>IF('Barmouth-Caernarfon'!$E55=0," ",'Barmouth-Caernarfon'!E54)</f>
        <v>0</v>
      </c>
      <c r="C26" s="289">
        <f>IF('Barmouth-Caernarfon'!$E55=0," ",'Barmouth-Caernarfon'!F54)</f>
        <v>0</v>
      </c>
      <c r="D26" s="290">
        <f>IF('Barmouth-Caernarfon'!$E55=0," ",'Barmouth-Caernarfon'!G54)</f>
        <v>0</v>
      </c>
      <c r="E26" s="291">
        <f>IF('Barmouth-Caernarfon'!L54=0," ",'Barmouth-Caernarfon'!L54)</f>
        <v>0</v>
      </c>
      <c r="F26" s="292">
        <f>IF('Barmouth-Caernarfon'!$H55=0," ",'Barmouth-Caernarfon'!H54)</f>
        <v>0</v>
      </c>
      <c r="G26" s="292">
        <f>IF('Barmouth-Caernarfon'!$H55=0," ",'Barmouth-Caernarfon'!I54)</f>
        <v>0</v>
      </c>
      <c r="H26" s="293">
        <f>IF('Barmouth-Caernarfon'!$H55=0," ",'Barmouth-Caernarfon'!J54)</f>
        <v>0</v>
      </c>
      <c r="I26" s="294">
        <f>IF('Barmouth-Caernarfon'!M54=0," ",'Barmouth-Caernarfon'!M54)</f>
        <v>0</v>
      </c>
      <c r="J26" s="295">
        <f>IF('Barmouth-Caernarfon'!$O55=0," ",'Barmouth-Caernarfon'!O54)</f>
        <v>0</v>
      </c>
      <c r="K26" s="295">
        <f>IF('Barmouth-Caernarfon'!$O55=0," ",'Barmouth-Caernarfon'!P54)</f>
        <v>0</v>
      </c>
      <c r="L26" s="296">
        <f>IF('Barmouth-Caernarfon'!$O55=0," ",'Barmouth-Caernarfon'!Q54)</f>
        <v>0</v>
      </c>
      <c r="M26" s="296">
        <f>IF('Barmouth-Caernarfon'!S54=0," ",'Barmouth-Caernarfon'!S54)</f>
        <v>0</v>
      </c>
      <c r="N26" s="297">
        <f>IF('Barmouth-Caernarfon'!T54=0," ",'Barmouth-Caernarfon'!T54)</f>
        <v>0</v>
      </c>
      <c r="O26"/>
    </row>
    <row r="27" spans="1:15" ht="18.75" customHeight="1">
      <c r="A27" s="298">
        <f>IF('Barmouth-Caernarfon'!B56=0," ",'Barmouth-Caernarfon'!B56)</f>
        <v>0</v>
      </c>
      <c r="B27" s="289">
        <f>IF('Barmouth-Caernarfon'!$E57=0," ",'Barmouth-Caernarfon'!E56)</f>
        <v>0</v>
      </c>
      <c r="C27" s="289">
        <f>IF('Barmouth-Caernarfon'!$E57=0," ",'Barmouth-Caernarfon'!F56)</f>
        <v>0</v>
      </c>
      <c r="D27" s="290">
        <f>IF('Barmouth-Caernarfon'!$E57=0," ",'Barmouth-Caernarfon'!G56)</f>
        <v>0</v>
      </c>
      <c r="E27" s="291">
        <f>IF('Barmouth-Caernarfon'!L56=0," ",'Barmouth-Caernarfon'!L56)</f>
        <v>0</v>
      </c>
      <c r="F27" s="292">
        <f>IF('Barmouth-Caernarfon'!$H57=0," ",'Barmouth-Caernarfon'!H56)</f>
        <v>0</v>
      </c>
      <c r="G27" s="292">
        <f>IF('Barmouth-Caernarfon'!$H57=0," ",'Barmouth-Caernarfon'!I56)</f>
        <v>0</v>
      </c>
      <c r="H27" s="293">
        <f>IF('Barmouth-Caernarfon'!$H57=0," ",'Barmouth-Caernarfon'!J56)</f>
        <v>0</v>
      </c>
      <c r="I27" s="294">
        <f>IF('Barmouth-Caernarfon'!M56=0," ",'Barmouth-Caernarfon'!M56)</f>
        <v>0</v>
      </c>
      <c r="J27" s="295">
        <f>IF('Barmouth-Caernarfon'!$O57=0," ",'Barmouth-Caernarfon'!O56)</f>
        <v>0</v>
      </c>
      <c r="K27" s="295">
        <f>IF('Barmouth-Caernarfon'!$O57=0," ",'Barmouth-Caernarfon'!P56)</f>
        <v>0</v>
      </c>
      <c r="L27" s="296">
        <f>IF('Barmouth-Caernarfon'!$O57=0," ",'Barmouth-Caernarfon'!Q56)</f>
        <v>0</v>
      </c>
      <c r="M27" s="296">
        <f>IF('Barmouth-Caernarfon'!S56=0," ",'Barmouth-Caernarfon'!S56)</f>
        <v>0</v>
      </c>
      <c r="N27" s="297">
        <f>IF('Barmouth-Caernarfon'!T56=0," ",'Barmouth-Caernarfon'!T56)</f>
        <v>0</v>
      </c>
      <c r="O27"/>
    </row>
    <row r="28" spans="1:15" ht="18.75" customHeight="1">
      <c r="A28" s="298">
        <f>IF('Barmouth-Caernarfon'!B58=0," ",'Barmouth-Caernarfon'!B58)</f>
        <v>0</v>
      </c>
      <c r="B28" s="289">
        <f>IF('Barmouth-Caernarfon'!$E59=0," ",'Barmouth-Caernarfon'!E58)</f>
        <v>0</v>
      </c>
      <c r="C28" s="289">
        <f>IF('Barmouth-Caernarfon'!$E59=0," ",'Barmouth-Caernarfon'!F58)</f>
        <v>0</v>
      </c>
      <c r="D28" s="290">
        <f>IF('Barmouth-Caernarfon'!$E59=0," ",'Barmouth-Caernarfon'!G58)</f>
        <v>0</v>
      </c>
      <c r="E28" s="291">
        <f>IF('Barmouth-Caernarfon'!L58=0," ",'Barmouth-Caernarfon'!L58)</f>
        <v>0</v>
      </c>
      <c r="F28" s="292">
        <f>IF('Barmouth-Caernarfon'!$H59=0," ",'Barmouth-Caernarfon'!H58)</f>
        <v>0</v>
      </c>
      <c r="G28" s="292">
        <f>IF('Barmouth-Caernarfon'!$H59=0," ",'Barmouth-Caernarfon'!I58)</f>
        <v>0</v>
      </c>
      <c r="H28" s="293">
        <f>IF('Barmouth-Caernarfon'!$H59=0," ",'Barmouth-Caernarfon'!J58)</f>
        <v>0</v>
      </c>
      <c r="I28" s="294">
        <f>IF('Barmouth-Caernarfon'!M58=0," ",'Barmouth-Caernarfon'!M58)</f>
        <v>0</v>
      </c>
      <c r="J28" s="295">
        <f>IF('Barmouth-Caernarfon'!$O59=0," ",'Barmouth-Caernarfon'!O58)</f>
        <v>0</v>
      </c>
      <c r="K28" s="295">
        <f>IF('Barmouth-Caernarfon'!$O59=0," ",'Barmouth-Caernarfon'!P58)</f>
        <v>0</v>
      </c>
      <c r="L28" s="296">
        <f>IF('Barmouth-Caernarfon'!$O59=0," ",'Barmouth-Caernarfon'!Q58)</f>
        <v>0</v>
      </c>
      <c r="M28" s="296">
        <f>IF('Barmouth-Caernarfon'!S58=0," ",'Barmouth-Caernarfon'!S58)</f>
        <v>0</v>
      </c>
      <c r="N28" s="297">
        <f>IF('Barmouth-Caernarfon'!T58=0," ",'Barmouth-Caernarfon'!T58)</f>
        <v>0</v>
      </c>
      <c r="O28"/>
    </row>
    <row r="29" spans="1:15" ht="18.75" customHeight="1">
      <c r="A29" s="298">
        <f>IF('Barmouth-Caernarfon'!B60=0," ",'Barmouth-Caernarfon'!B60)</f>
        <v>0</v>
      </c>
      <c r="B29" s="289">
        <f>IF('Barmouth-Caernarfon'!$E61=0," ",'Barmouth-Caernarfon'!E60)</f>
        <v>0</v>
      </c>
      <c r="C29" s="289">
        <f>IF('Barmouth-Caernarfon'!$E61=0," ",'Barmouth-Caernarfon'!F60)</f>
        <v>0</v>
      </c>
      <c r="D29" s="290">
        <f>IF('Barmouth-Caernarfon'!$E61=0," ",'Barmouth-Caernarfon'!G60)</f>
        <v>0</v>
      </c>
      <c r="E29" s="291">
        <f>IF('Barmouth-Caernarfon'!L60=0," ",'Barmouth-Caernarfon'!L60)</f>
        <v>0</v>
      </c>
      <c r="F29" s="292">
        <f>IF('Barmouth-Caernarfon'!$H61=0," ",'Barmouth-Caernarfon'!H60)</f>
        <v>0</v>
      </c>
      <c r="G29" s="292">
        <f>IF('Barmouth-Caernarfon'!$H61=0," ",'Barmouth-Caernarfon'!I60)</f>
        <v>0</v>
      </c>
      <c r="H29" s="293">
        <f>IF('Barmouth-Caernarfon'!$H61=0," ",'Barmouth-Caernarfon'!J60)</f>
        <v>0</v>
      </c>
      <c r="I29" s="294">
        <f>IF('Barmouth-Caernarfon'!M60=0," ",'Barmouth-Caernarfon'!M60)</f>
        <v>0</v>
      </c>
      <c r="J29" s="295">
        <f>IF('Barmouth-Caernarfon'!$O61=0," ",'Barmouth-Caernarfon'!O60)</f>
        <v>0</v>
      </c>
      <c r="K29" s="295">
        <f>IF('Barmouth-Caernarfon'!$O61=0," ",'Barmouth-Caernarfon'!P60)</f>
        <v>0</v>
      </c>
      <c r="L29" s="296">
        <f>IF('Barmouth-Caernarfon'!$O61=0," ",'Barmouth-Caernarfon'!Q60)</f>
        <v>0</v>
      </c>
      <c r="M29" s="296">
        <f>IF('Barmouth-Caernarfon'!S60=0," ",'Barmouth-Caernarfon'!S60)</f>
        <v>0</v>
      </c>
      <c r="N29" s="297">
        <f>IF('Barmouth-Caernarfon'!T60=0," ",'Barmouth-Caernarfon'!T60)</f>
        <v>0</v>
      </c>
      <c r="O29"/>
    </row>
    <row r="30" spans="1:15" ht="18.75" customHeight="1">
      <c r="A30" s="298">
        <f>IF('Barmouth-Caernarfon'!B62=0," ",'Barmouth-Caernarfon'!B62)</f>
        <v>0</v>
      </c>
      <c r="B30" s="289">
        <f>IF('Barmouth-Caernarfon'!$E63=0," ",'Barmouth-Caernarfon'!E62)</f>
        <v>0</v>
      </c>
      <c r="C30" s="289">
        <f>IF('Barmouth-Caernarfon'!$E63=0," ",'Barmouth-Caernarfon'!F62)</f>
        <v>0</v>
      </c>
      <c r="D30" s="290">
        <f>IF('Barmouth-Caernarfon'!$E63=0," ",'Barmouth-Caernarfon'!G62)</f>
        <v>0</v>
      </c>
      <c r="E30" s="291">
        <f>IF('Barmouth-Caernarfon'!L62=0," ",'Barmouth-Caernarfon'!L62)</f>
        <v>0</v>
      </c>
      <c r="F30" s="292">
        <f>IF('Barmouth-Caernarfon'!$H63=0," ",'Barmouth-Caernarfon'!H62)</f>
        <v>0</v>
      </c>
      <c r="G30" s="292">
        <f>IF('Barmouth-Caernarfon'!$H63=0," ",'Barmouth-Caernarfon'!I62)</f>
        <v>0</v>
      </c>
      <c r="H30" s="293">
        <f>IF('Barmouth-Caernarfon'!$H63=0," ",'Barmouth-Caernarfon'!J62)</f>
        <v>0</v>
      </c>
      <c r="I30" s="294">
        <f>IF('Barmouth-Caernarfon'!M62=0," ",'Barmouth-Caernarfon'!M62)</f>
        <v>0</v>
      </c>
      <c r="J30" s="295">
        <f>IF('Barmouth-Caernarfon'!$O63=0," ",'Barmouth-Caernarfon'!O62)</f>
        <v>0</v>
      </c>
      <c r="K30" s="295">
        <f>IF('Barmouth-Caernarfon'!$O63=0," ",'Barmouth-Caernarfon'!P62)</f>
        <v>0</v>
      </c>
      <c r="L30" s="296">
        <f>IF('Barmouth-Caernarfon'!$O63=0," ",'Barmouth-Caernarfon'!Q62)</f>
        <v>0</v>
      </c>
      <c r="M30" s="296">
        <f>IF('Barmouth-Caernarfon'!S62=0," ",'Barmouth-Caernarfon'!S62)</f>
        <v>0</v>
      </c>
      <c r="N30" s="297">
        <f>IF('Barmouth-Caernarfon'!T62=0," ",'Barmouth-Caernarfon'!T62)</f>
        <v>0</v>
      </c>
      <c r="O30"/>
    </row>
    <row r="31" spans="1:15" ht="18.75" customHeight="1">
      <c r="A31" s="298">
        <f>IF('Barmouth-Caernarfon'!B64=0," ",'Barmouth-Caernarfon'!B64)</f>
        <v>0</v>
      </c>
      <c r="B31" s="289">
        <f>IF('Barmouth-Caernarfon'!$E65=0," ",'Barmouth-Caernarfon'!E64)</f>
        <v>0</v>
      </c>
      <c r="C31" s="289">
        <f>IF('Barmouth-Caernarfon'!$E65=0," ",'Barmouth-Caernarfon'!F64)</f>
        <v>0</v>
      </c>
      <c r="D31" s="290">
        <f>IF('Barmouth-Caernarfon'!$E65=0," ",'Barmouth-Caernarfon'!G64)</f>
        <v>0</v>
      </c>
      <c r="E31" s="291">
        <f>IF('Barmouth-Caernarfon'!L64=0," ",'Barmouth-Caernarfon'!L64)</f>
        <v>0</v>
      </c>
      <c r="F31" s="292">
        <f>IF('Barmouth-Caernarfon'!$H65=0," ",'Barmouth-Caernarfon'!H64)</f>
        <v>0</v>
      </c>
      <c r="G31" s="292">
        <f>IF('Barmouth-Caernarfon'!$H65=0," ",'Barmouth-Caernarfon'!I64)</f>
        <v>0</v>
      </c>
      <c r="H31" s="293">
        <f>IF('Barmouth-Caernarfon'!$H65=0," ",'Barmouth-Caernarfon'!J64)</f>
        <v>0</v>
      </c>
      <c r="I31" s="294">
        <f>IF('Barmouth-Caernarfon'!M64=0," ",'Barmouth-Caernarfon'!M64)</f>
        <v>0</v>
      </c>
      <c r="J31" s="295">
        <f>IF('Barmouth-Caernarfon'!$O65=0," ",'Barmouth-Caernarfon'!O64)</f>
        <v>0</v>
      </c>
      <c r="K31" s="295">
        <f>IF('Barmouth-Caernarfon'!$O65=0," ",'Barmouth-Caernarfon'!P64)</f>
        <v>0</v>
      </c>
      <c r="L31" s="296">
        <f>IF('Barmouth-Caernarfon'!$O65=0," ",'Barmouth-Caernarfon'!Q64)</f>
        <v>0</v>
      </c>
      <c r="M31" s="296">
        <f>IF('Barmouth-Caernarfon'!S64=0," ",'Barmouth-Caernarfon'!S64)</f>
        <v>0</v>
      </c>
      <c r="N31" s="297">
        <f>IF('Barmouth-Caernarfon'!T64=0," ",'Barmouth-Caernarfon'!T64)</f>
        <v>0</v>
      </c>
      <c r="O31"/>
    </row>
    <row r="32" spans="1:15" ht="18.75" customHeight="1">
      <c r="A32" s="298">
        <f>IF('Barmouth-Caernarfon'!B66=0," ",'Barmouth-Caernarfon'!B66)</f>
        <v>0</v>
      </c>
      <c r="B32" s="289">
        <f>IF('Barmouth-Caernarfon'!$E67=0," ",'Barmouth-Caernarfon'!E66)</f>
        <v>0</v>
      </c>
      <c r="C32" s="289">
        <f>IF('Barmouth-Caernarfon'!$E67=0," ",'Barmouth-Caernarfon'!F66)</f>
        <v>0</v>
      </c>
      <c r="D32" s="290">
        <f>IF('Barmouth-Caernarfon'!$E67=0," ",'Barmouth-Caernarfon'!G66)</f>
        <v>0</v>
      </c>
      <c r="E32" s="291">
        <f>IF('Barmouth-Caernarfon'!L66=0," ",'Barmouth-Caernarfon'!L66)</f>
        <v>0</v>
      </c>
      <c r="F32" s="292">
        <f>IF('Barmouth-Caernarfon'!$H67=0," ",'Barmouth-Caernarfon'!H66)</f>
        <v>0</v>
      </c>
      <c r="G32" s="292">
        <f>IF('Barmouth-Caernarfon'!$H67=0," ",'Barmouth-Caernarfon'!I66)</f>
        <v>0</v>
      </c>
      <c r="H32" s="293">
        <f>IF('Barmouth-Caernarfon'!$H67=0," ",'Barmouth-Caernarfon'!J66)</f>
        <v>0</v>
      </c>
      <c r="I32" s="294">
        <f>IF('Barmouth-Caernarfon'!M66=0," ",'Barmouth-Caernarfon'!M66)</f>
        <v>0</v>
      </c>
      <c r="J32" s="295">
        <f>IF('Barmouth-Caernarfon'!$O67=0," ",'Barmouth-Caernarfon'!O66)</f>
        <v>0</v>
      </c>
      <c r="K32" s="295">
        <f>IF('Barmouth-Caernarfon'!$O67=0," ",'Barmouth-Caernarfon'!P66)</f>
        <v>0</v>
      </c>
      <c r="L32" s="296">
        <f>IF('Barmouth-Caernarfon'!$O67=0," ",'Barmouth-Caernarfon'!Q66)</f>
        <v>0</v>
      </c>
      <c r="M32" s="296">
        <f>IF('Barmouth-Caernarfon'!S66=0," ",'Barmouth-Caernarfon'!S66)</f>
        <v>0</v>
      </c>
      <c r="N32" s="297">
        <f>IF('Barmouth-Caernarfon'!T66=0," ",'Barmouth-Caernarfon'!T66)</f>
        <v>0</v>
      </c>
      <c r="O32"/>
    </row>
    <row r="33" spans="1:15" ht="18.75" customHeight="1">
      <c r="A33" s="298">
        <f>IF('Barmouth-Caernarfon'!B68=0," ",'Barmouth-Caernarfon'!B68)</f>
        <v>0</v>
      </c>
      <c r="B33" s="289">
        <f>IF('Barmouth-Caernarfon'!$E69=0," ",'Barmouth-Caernarfon'!E68)</f>
        <v>0</v>
      </c>
      <c r="C33" s="289">
        <f>IF('Barmouth-Caernarfon'!$E69=0," ",'Barmouth-Caernarfon'!F68)</f>
        <v>0</v>
      </c>
      <c r="D33" s="290">
        <f>IF('Barmouth-Caernarfon'!$E69=0," ",'Barmouth-Caernarfon'!G68)</f>
        <v>0</v>
      </c>
      <c r="E33" s="291">
        <f>IF('Barmouth-Caernarfon'!L68=0," ",'Barmouth-Caernarfon'!L68)</f>
        <v>0</v>
      </c>
      <c r="F33" s="292">
        <f>IF('Barmouth-Caernarfon'!$H69=0," ",'Barmouth-Caernarfon'!H68)</f>
        <v>0</v>
      </c>
      <c r="G33" s="292">
        <f>IF('Barmouth-Caernarfon'!$H69=0," ",'Barmouth-Caernarfon'!I68)</f>
        <v>0</v>
      </c>
      <c r="H33" s="293">
        <f>IF('Barmouth-Caernarfon'!$H69=0," ",'Barmouth-Caernarfon'!J68)</f>
        <v>0</v>
      </c>
      <c r="I33" s="294">
        <f>IF('Barmouth-Caernarfon'!M68=0," ",'Barmouth-Caernarfon'!M68)</f>
        <v>0</v>
      </c>
      <c r="J33" s="295">
        <f>IF('Barmouth-Caernarfon'!$O69=0," ",'Barmouth-Caernarfon'!O68)</f>
        <v>0</v>
      </c>
      <c r="K33" s="295">
        <f>IF('Barmouth-Caernarfon'!$O69=0," ",'Barmouth-Caernarfon'!P68)</f>
        <v>0</v>
      </c>
      <c r="L33" s="296">
        <f>IF('Barmouth-Caernarfon'!$O69=0," ",'Barmouth-Caernarfon'!Q68)</f>
        <v>0</v>
      </c>
      <c r="M33" s="296">
        <f>IF('Barmouth-Caernarfon'!S68=0," ",'Barmouth-Caernarfon'!S68)</f>
        <v>0</v>
      </c>
      <c r="N33" s="297">
        <f>IF('Barmouth-Caernarfon'!T68=0," ",'Barmouth-Caernarfon'!T68)</f>
        <v>0</v>
      </c>
      <c r="O33"/>
    </row>
    <row r="34" spans="1:15" ht="18.75" customHeight="1">
      <c r="A34" s="298">
        <f>IF('Barmouth-Caernarfon'!B70=0," ",'Barmouth-Caernarfon'!B70)</f>
        <v>0</v>
      </c>
      <c r="B34" s="289">
        <f>IF('Barmouth-Caernarfon'!$E71=0," ",'Barmouth-Caernarfon'!E70)</f>
        <v>0</v>
      </c>
      <c r="C34" s="289">
        <f>IF('Barmouth-Caernarfon'!$E71=0," ",'Barmouth-Caernarfon'!F70)</f>
        <v>0</v>
      </c>
      <c r="D34" s="290">
        <f>IF('Barmouth-Caernarfon'!$E71=0," ",'Barmouth-Caernarfon'!G70)</f>
        <v>0</v>
      </c>
      <c r="E34" s="291">
        <f>IF('Barmouth-Caernarfon'!L70=0," ",'Barmouth-Caernarfon'!L70)</f>
        <v>0</v>
      </c>
      <c r="F34" s="292">
        <f>IF('Barmouth-Caernarfon'!$H71=0," ",'Barmouth-Caernarfon'!H70)</f>
        <v>0</v>
      </c>
      <c r="G34" s="292">
        <f>IF('Barmouth-Caernarfon'!$H71=0," ",'Barmouth-Caernarfon'!I70)</f>
        <v>0</v>
      </c>
      <c r="H34" s="293">
        <f>IF('Barmouth-Caernarfon'!$H71=0," ",'Barmouth-Caernarfon'!J70)</f>
        <v>0</v>
      </c>
      <c r="I34" s="294">
        <f>IF('Barmouth-Caernarfon'!M70=0," ",'Barmouth-Caernarfon'!M70)</f>
        <v>0</v>
      </c>
      <c r="J34" s="295">
        <f>IF('Barmouth-Caernarfon'!$O71=0," ",'Barmouth-Caernarfon'!O70)</f>
        <v>0</v>
      </c>
      <c r="K34" s="295">
        <f>IF('Barmouth-Caernarfon'!$O71=0," ",'Barmouth-Caernarfon'!P70)</f>
        <v>0</v>
      </c>
      <c r="L34" s="296">
        <f>IF('Barmouth-Caernarfon'!$O71=0," ",'Barmouth-Caernarfon'!Q70)</f>
        <v>0</v>
      </c>
      <c r="M34" s="296">
        <f>IF('Barmouth-Caernarfon'!S70=0," ",'Barmouth-Caernarfon'!S70)</f>
        <v>0</v>
      </c>
      <c r="N34" s="297">
        <f>IF('Barmouth-Caernarfon'!T70=0," ",'Barmouth-Caernarfon'!T70)</f>
        <v>0</v>
      </c>
      <c r="O34"/>
    </row>
    <row r="35" spans="1:15" ht="18.75" customHeight="1">
      <c r="A35" s="298">
        <f>IF('Barmouth-Caernarfon'!B72=0," ",'Barmouth-Caernarfon'!B72)</f>
        <v>0</v>
      </c>
      <c r="B35" s="289">
        <f>IF('Barmouth-Caernarfon'!$E73=0," ",'Barmouth-Caernarfon'!E72)</f>
        <v>0</v>
      </c>
      <c r="C35" s="289">
        <f>IF('Barmouth-Caernarfon'!$E73=0," ",'Barmouth-Caernarfon'!F72)</f>
        <v>0</v>
      </c>
      <c r="D35" s="290">
        <f>IF('Barmouth-Caernarfon'!$E73=0," ",'Barmouth-Caernarfon'!G72)</f>
        <v>0</v>
      </c>
      <c r="E35" s="291">
        <f>IF('Barmouth-Caernarfon'!L72=0," ",'Barmouth-Caernarfon'!L72)</f>
        <v>0</v>
      </c>
      <c r="F35" s="292">
        <f>IF('Barmouth-Caernarfon'!$H73=0," ",'Barmouth-Caernarfon'!H72)</f>
        <v>0</v>
      </c>
      <c r="G35" s="292">
        <f>IF('Barmouth-Caernarfon'!$H73=0," ",'Barmouth-Caernarfon'!I72)</f>
        <v>0</v>
      </c>
      <c r="H35" s="293">
        <f>IF('Barmouth-Caernarfon'!$H73=0," ",'Barmouth-Caernarfon'!J72)</f>
        <v>0</v>
      </c>
      <c r="I35" s="294">
        <f>IF('Barmouth-Caernarfon'!M72=0," ",'Barmouth-Caernarfon'!M72)</f>
        <v>0</v>
      </c>
      <c r="J35" s="295">
        <f>IF('Barmouth-Caernarfon'!$O73=0," ",'Barmouth-Caernarfon'!O72)</f>
        <v>0</v>
      </c>
      <c r="K35" s="295">
        <f>IF('Barmouth-Caernarfon'!$O73=0," ",'Barmouth-Caernarfon'!P72)</f>
        <v>0</v>
      </c>
      <c r="L35" s="296">
        <f>IF('Barmouth-Caernarfon'!$O73=0," ",'Barmouth-Caernarfon'!Q72)</f>
        <v>0</v>
      </c>
      <c r="M35" s="296">
        <f>IF('Barmouth-Caernarfon'!S72=0," ",'Barmouth-Caernarfon'!S72)</f>
        <v>0</v>
      </c>
      <c r="N35" s="297">
        <f>IF('Barmouth-Caernarfon'!T72=0," ",'Barmouth-Caernarfon'!T72)</f>
        <v>0</v>
      </c>
      <c r="O35"/>
    </row>
    <row r="36" spans="1:15" ht="18.75" customHeight="1">
      <c r="A36" s="298">
        <f>IF('Barmouth-Caernarfon'!B74=0," ",'Barmouth-Caernarfon'!B74)</f>
        <v>0</v>
      </c>
      <c r="B36" s="289">
        <f>IF('Barmouth-Caernarfon'!$E75=0," ",'Barmouth-Caernarfon'!E74)</f>
        <v>0</v>
      </c>
      <c r="C36" s="289">
        <f>IF('Barmouth-Caernarfon'!$E75=0," ",'Barmouth-Caernarfon'!F74)</f>
        <v>0</v>
      </c>
      <c r="D36" s="290">
        <f>IF('Barmouth-Caernarfon'!$E75=0," ",'Barmouth-Caernarfon'!G74)</f>
        <v>0</v>
      </c>
      <c r="E36" s="291">
        <f>IF('Barmouth-Caernarfon'!L74=0," ",'Barmouth-Caernarfon'!L74)</f>
        <v>0</v>
      </c>
      <c r="F36" s="292">
        <f>IF('Barmouth-Caernarfon'!$H75=0," ",'Barmouth-Caernarfon'!H74)</f>
        <v>0</v>
      </c>
      <c r="G36" s="292">
        <f>IF('Barmouth-Caernarfon'!$H75=0," ",'Barmouth-Caernarfon'!I74)</f>
        <v>0</v>
      </c>
      <c r="H36" s="293">
        <f>IF('Barmouth-Caernarfon'!$H75=0," ",'Barmouth-Caernarfon'!J74)</f>
        <v>0</v>
      </c>
      <c r="I36" s="294">
        <f>IF('Barmouth-Caernarfon'!M74=0," ",'Barmouth-Caernarfon'!M74)</f>
        <v>0</v>
      </c>
      <c r="J36" s="295">
        <f>IF('Barmouth-Caernarfon'!$O75=0," ",'Barmouth-Caernarfon'!O74)</f>
        <v>0</v>
      </c>
      <c r="K36" s="295">
        <f>IF('Barmouth-Caernarfon'!$O75=0," ",'Barmouth-Caernarfon'!P74)</f>
        <v>0</v>
      </c>
      <c r="L36" s="296">
        <f>IF('Barmouth-Caernarfon'!$O75=0," ",'Barmouth-Caernarfon'!Q74)</f>
        <v>0</v>
      </c>
      <c r="M36" s="296">
        <f>IF('Barmouth-Caernarfon'!S74=0," ",'Barmouth-Caernarfon'!S74)</f>
        <v>0</v>
      </c>
      <c r="N36" s="297">
        <f>IF('Barmouth-Caernarfon'!T74=0," ",'Barmouth-Caernarfon'!T74)</f>
        <v>0</v>
      </c>
      <c r="O36"/>
    </row>
    <row r="37" spans="1:15" ht="18.75" customHeight="1">
      <c r="A37" s="298">
        <f>IF('Barmouth-Caernarfon'!B76=0," ",'Barmouth-Caernarfon'!B76)</f>
        <v>0</v>
      </c>
      <c r="B37" s="289">
        <f>IF('Barmouth-Caernarfon'!$E77=0," ",'Barmouth-Caernarfon'!E76)</f>
        <v>0</v>
      </c>
      <c r="C37" s="289">
        <f>IF('Barmouth-Caernarfon'!$E77=0," ",'Barmouth-Caernarfon'!F76)</f>
        <v>0</v>
      </c>
      <c r="D37" s="290">
        <f>IF('Barmouth-Caernarfon'!$E77=0," ",'Barmouth-Caernarfon'!G76)</f>
        <v>0</v>
      </c>
      <c r="E37" s="291">
        <f>IF('Barmouth-Caernarfon'!L76=0," ",'Barmouth-Caernarfon'!L76)</f>
        <v>0</v>
      </c>
      <c r="F37" s="292">
        <f>IF('Barmouth-Caernarfon'!$H77=0," ",'Barmouth-Caernarfon'!H76)</f>
        <v>0</v>
      </c>
      <c r="G37" s="292">
        <f>IF('Barmouth-Caernarfon'!$H77=0," ",'Barmouth-Caernarfon'!I76)</f>
        <v>0</v>
      </c>
      <c r="H37" s="293">
        <f>IF('Barmouth-Caernarfon'!$H77=0," ",'Barmouth-Caernarfon'!J76)</f>
        <v>0</v>
      </c>
      <c r="I37" s="294">
        <f>IF('Barmouth-Caernarfon'!M76=0," ",'Barmouth-Caernarfon'!M76)</f>
        <v>0</v>
      </c>
      <c r="J37" s="295">
        <f>IF('Barmouth-Caernarfon'!$O77=0," ",'Barmouth-Caernarfon'!O76)</f>
        <v>0</v>
      </c>
      <c r="K37" s="295">
        <f>IF('Barmouth-Caernarfon'!$O77=0," ",'Barmouth-Caernarfon'!P76)</f>
        <v>0</v>
      </c>
      <c r="L37" s="296">
        <f>IF('Barmouth-Caernarfon'!$O77=0," ",'Barmouth-Caernarfon'!Q76)</f>
        <v>0</v>
      </c>
      <c r="M37" s="296">
        <f>IF('Barmouth-Caernarfon'!S76=0," ",'Barmouth-Caernarfon'!S76)</f>
        <v>0</v>
      </c>
      <c r="N37" s="297">
        <f>IF('Barmouth-Caernarfon'!T76=0," ",'Barmouth-Caernarfon'!T76)</f>
        <v>0</v>
      </c>
      <c r="O37"/>
    </row>
    <row r="38" spans="1:15" ht="18.75" customHeight="1">
      <c r="A38" s="298">
        <f>IF('Barmouth-Caernarfon'!B78=0," ",'Barmouth-Caernarfon'!B78)</f>
        <v>0</v>
      </c>
      <c r="B38" s="289">
        <f>IF('Barmouth-Caernarfon'!$E79=0," ",'Barmouth-Caernarfon'!E78)</f>
        <v>0</v>
      </c>
      <c r="C38" s="289">
        <f>IF('Barmouth-Caernarfon'!$E79=0," ",'Barmouth-Caernarfon'!F78)</f>
        <v>0</v>
      </c>
      <c r="D38" s="290">
        <f>IF('Barmouth-Caernarfon'!$E79=0," ",'Barmouth-Caernarfon'!G78)</f>
        <v>0</v>
      </c>
      <c r="E38" s="291">
        <f>IF('Barmouth-Caernarfon'!L78=0," ",'Barmouth-Caernarfon'!L78)</f>
        <v>0</v>
      </c>
      <c r="F38" s="292">
        <f>IF('Barmouth-Caernarfon'!$H79=0," ",'Barmouth-Caernarfon'!H78)</f>
        <v>0</v>
      </c>
      <c r="G38" s="292">
        <f>IF('Barmouth-Caernarfon'!$H79=0," ",'Barmouth-Caernarfon'!I78)</f>
        <v>0</v>
      </c>
      <c r="H38" s="293">
        <f>IF('Barmouth-Caernarfon'!$H79=0," ",'Barmouth-Caernarfon'!J78)</f>
        <v>0</v>
      </c>
      <c r="I38" s="294">
        <f>IF('Barmouth-Caernarfon'!M78=0," ",'Barmouth-Caernarfon'!M78)</f>
        <v>0</v>
      </c>
      <c r="J38" s="295">
        <f>IF('Barmouth-Caernarfon'!$O79=0," ",'Barmouth-Caernarfon'!O78)</f>
        <v>0</v>
      </c>
      <c r="K38" s="295">
        <f>IF('Barmouth-Caernarfon'!$O79=0," ",'Barmouth-Caernarfon'!P78)</f>
        <v>0</v>
      </c>
      <c r="L38" s="296">
        <f>IF('Barmouth-Caernarfon'!$O79=0," ",'Barmouth-Caernarfon'!Q78)</f>
        <v>0</v>
      </c>
      <c r="M38" s="296">
        <f>IF('Barmouth-Caernarfon'!S78=0," ",'Barmouth-Caernarfon'!S78)</f>
        <v>0</v>
      </c>
      <c r="N38" s="297">
        <f>IF('Barmouth-Caernarfon'!T78=0," ",'Barmouth-Caernarfon'!T78)</f>
        <v>0</v>
      </c>
      <c r="O38"/>
    </row>
    <row r="39" spans="1:15" ht="18.75" customHeight="1">
      <c r="A39" s="299">
        <f>IF('Barmouth-Caernarfon'!B80=0," ",'Barmouth-Caernarfon'!B80)</f>
        <v>0</v>
      </c>
      <c r="B39" s="300">
        <f>IF('Barmouth-Caernarfon'!$E81=0," ",'Barmouth-Caernarfon'!E80)</f>
        <v>0</v>
      </c>
      <c r="C39" s="300">
        <f>IF('Barmouth-Caernarfon'!$E81=0," ",'Barmouth-Caernarfon'!F80)</f>
        <v>0</v>
      </c>
      <c r="D39" s="301">
        <f>IF('Barmouth-Caernarfon'!$E81=0," ",'Barmouth-Caernarfon'!G80)</f>
        <v>0</v>
      </c>
      <c r="E39" s="302">
        <f>IF('Barmouth-Caernarfon'!L80=0," ",'Barmouth-Caernarfon'!L80)</f>
        <v>0</v>
      </c>
      <c r="F39" s="303">
        <f>IF('Barmouth-Caernarfon'!$H81=0," ",'Barmouth-Caernarfon'!H80)</f>
        <v>0</v>
      </c>
      <c r="G39" s="303">
        <f>IF('Barmouth-Caernarfon'!$H81=0," ",'Barmouth-Caernarfon'!I80)</f>
        <v>0</v>
      </c>
      <c r="H39" s="304">
        <f>IF('Barmouth-Caernarfon'!$H81=0," ",'Barmouth-Caernarfon'!J80)</f>
        <v>0</v>
      </c>
      <c r="I39" s="305">
        <f>IF('Barmouth-Caernarfon'!M80=0," ",'Barmouth-Caernarfon'!M80)</f>
        <v>0</v>
      </c>
      <c r="J39" s="306">
        <f>IF('Barmouth-Caernarfon'!$O81=0," ",'Barmouth-Caernarfon'!O80)</f>
        <v>0</v>
      </c>
      <c r="K39" s="306">
        <f>IF('Barmouth-Caernarfon'!$O81=0," ",'Barmouth-Caernarfon'!P80)</f>
        <v>0</v>
      </c>
      <c r="L39" s="307">
        <f>IF('Barmouth-Caernarfon'!$O81=0," ",'Barmouth-Caernarfon'!Q80)</f>
        <v>0</v>
      </c>
      <c r="M39" s="307">
        <f>IF('Barmouth-Caernarfon'!S80=0," ",'Barmouth-Caernarfon'!S80)</f>
        <v>0</v>
      </c>
      <c r="N39" s="308">
        <f>IF('Barmouth-Caernarfon'!T80=0," ",'Barmouth-Caernarfon'!T80)</f>
        <v>0</v>
      </c>
      <c r="O39"/>
    </row>
    <row r="40" spans="1:15" ht="12.75" customHeight="1">
      <c r="A40" s="88"/>
      <c r="B40" s="88"/>
      <c r="C40" s="88"/>
      <c r="D40" s="88"/>
      <c r="E40" s="88"/>
      <c r="F40" s="88"/>
      <c r="G40" s="88"/>
      <c r="H40" s="246"/>
      <c r="I40" s="88"/>
      <c r="J40" s="88"/>
      <c r="K40" s="88"/>
      <c r="L40" s="88"/>
      <c r="M40" s="88"/>
      <c r="N40" s="88"/>
      <c r="O40" s="309"/>
    </row>
    <row r="41" spans="1:15" ht="22.5" customHeight="1">
      <c r="A41" s="310" t="s">
        <v>44</v>
      </c>
      <c r="B41" s="310"/>
      <c r="C41" s="310"/>
      <c r="D41" s="310"/>
      <c r="E41" s="310"/>
      <c r="F41" s="310"/>
      <c r="G41" s="310"/>
      <c r="H41" s="310"/>
      <c r="I41" s="310"/>
      <c r="J41" s="310"/>
      <c r="K41" s="310"/>
      <c r="L41" s="310"/>
      <c r="M41" s="310"/>
      <c r="N41" s="310"/>
      <c r="O41" s="310"/>
    </row>
    <row r="42" spans="1:15" ht="21.75" customHeight="1">
      <c r="A42" s="221" t="s">
        <v>97</v>
      </c>
      <c r="B42" s="221"/>
      <c r="C42" s="221"/>
      <c r="D42" s="221"/>
      <c r="E42" s="221"/>
      <c r="F42" s="221"/>
      <c r="G42" s="221"/>
      <c r="H42" s="221"/>
      <c r="I42" s="221"/>
      <c r="J42" s="221"/>
      <c r="K42" s="221"/>
      <c r="L42" s="221"/>
      <c r="M42" s="221"/>
      <c r="N42" s="221"/>
      <c r="O42" s="275"/>
    </row>
    <row r="43" spans="1:15" ht="27.75" customHeight="1">
      <c r="A43" s="311" t="s">
        <v>6</v>
      </c>
      <c r="B43" s="312">
        <f>B3</f>
        <v>0</v>
      </c>
      <c r="C43" s="312"/>
      <c r="D43" s="312"/>
      <c r="E43" s="312" t="s">
        <v>82</v>
      </c>
      <c r="F43" s="313" t="s">
        <v>10</v>
      </c>
      <c r="G43" s="313"/>
      <c r="H43" s="313"/>
      <c r="I43" s="313" t="s">
        <v>82</v>
      </c>
      <c r="J43" s="314" t="s">
        <v>55</v>
      </c>
      <c r="K43" s="314"/>
      <c r="L43" s="314"/>
      <c r="M43" s="314" t="s">
        <v>82</v>
      </c>
      <c r="N43" s="315">
        <f>IF(SUM(AB46:AB81)=0," ","Race Posn")</f>
        <v>0</v>
      </c>
      <c r="O43"/>
    </row>
    <row r="44" spans="1:15" ht="12.75" customHeight="1">
      <c r="A44" s="311"/>
      <c r="B44" s="316" t="s">
        <v>23</v>
      </c>
      <c r="C44" s="316" t="s">
        <v>24</v>
      </c>
      <c r="D44" s="316" t="s">
        <v>25</v>
      </c>
      <c r="E44" s="312"/>
      <c r="F44" s="317" t="s">
        <v>23</v>
      </c>
      <c r="G44" s="317" t="s">
        <v>24</v>
      </c>
      <c r="H44" s="318" t="s">
        <v>25</v>
      </c>
      <c r="I44" s="313"/>
      <c r="J44" s="319" t="s">
        <v>23</v>
      </c>
      <c r="K44" s="319" t="s">
        <v>24</v>
      </c>
      <c r="L44" s="319" t="s">
        <v>25</v>
      </c>
      <c r="M44" s="314"/>
      <c r="N44" s="315"/>
      <c r="O44"/>
    </row>
    <row r="45" spans="1:15" ht="18.75" customHeight="1">
      <c r="A45" s="320">
        <f>'Caernarfon-Whitehaven'!B11</f>
        <v>0</v>
      </c>
      <c r="B45" s="321">
        <f>IF('Caernarfon-Whitehaven'!$E12=0," ",'Caernarfon-Whitehaven'!E11)</f>
        <v>1</v>
      </c>
      <c r="C45" s="321">
        <f>IF('Caernarfon-Whitehaven'!$E12=0," ",'Caernarfon-Whitehaven'!F11)</f>
        <v>3</v>
      </c>
      <c r="D45" s="322">
        <f>IF('Caernarfon-Whitehaven'!$E12=0," ",'Caernarfon-Whitehaven'!G11)</f>
        <v>34.99999999883585</v>
      </c>
      <c r="E45" s="321">
        <f>'Caernarfon-Whitehaven'!L11</f>
        <v>2</v>
      </c>
      <c r="F45" s="261">
        <f>IF('Caernarfon-Whitehaven'!$H12=0," ",'Caernarfon-Whitehaven'!H11)</f>
        <v>1</v>
      </c>
      <c r="G45" s="261">
        <f>IF('Caernarfon-Whitehaven'!$H12=0," ",'Caernarfon-Whitehaven'!I11)</f>
        <v>5</v>
      </c>
      <c r="H45" s="262">
        <f>IF('Caernarfon-Whitehaven'!$H12=0," ",'Caernarfon-Whitehaven'!J11)</f>
        <v>7.67999999877059</v>
      </c>
      <c r="I45" s="261">
        <f>'Caernarfon-Whitehaven'!M11</f>
        <v>5</v>
      </c>
      <c r="J45" s="323">
        <f>IF('Caernarfon-Whitehaven'!$R12=0," ",'Caernarfon-Whitehaven'!R11)</f>
        <v>0</v>
      </c>
      <c r="K45" s="323">
        <f>IF('Caernarfon-Whitehaven'!$R12=0," ",'Caernarfon-Whitehaven'!S11)</f>
        <v>8</v>
      </c>
      <c r="L45" s="324">
        <f>IF('Caernarfon-Whitehaven'!$R12=0," ",'Caernarfon-Whitehaven'!T11)</f>
        <v>58.00000003130158</v>
      </c>
      <c r="M45" s="325">
        <f>'Caernarfon-Whitehaven'!W11</f>
        <v>7</v>
      </c>
      <c r="N45" s="326">
        <f>'Caernarfon-Whitehaven'!AB11</f>
        <v>0</v>
      </c>
      <c r="O45"/>
    </row>
    <row r="46" spans="1:15" ht="18.75" customHeight="1">
      <c r="A46" s="320">
        <f>'Caernarfon-Whitehaven'!B13</f>
        <v>0</v>
      </c>
      <c r="B46" s="321">
        <f>IF('Caernarfon-Whitehaven'!$E14=0," ",'Caernarfon-Whitehaven'!E13)</f>
        <v>1</v>
      </c>
      <c r="C46" s="321">
        <f>IF('Caernarfon-Whitehaven'!$E14=0," ",'Caernarfon-Whitehaven'!F13)</f>
        <v>8</v>
      </c>
      <c r="D46" s="322">
        <f>IF('Caernarfon-Whitehaven'!$E14=0," ",'Caernarfon-Whitehaven'!G13)</f>
        <v>12.999999993480742</v>
      </c>
      <c r="E46" s="321">
        <f>'Caernarfon-Whitehaven'!L13</f>
        <v>10</v>
      </c>
      <c r="F46" s="261">
        <f>IF('Caernarfon-Whitehaven'!$H14=0," ",'Caernarfon-Whitehaven'!H13)</f>
        <v>1</v>
      </c>
      <c r="G46" s="261">
        <f>IF('Caernarfon-Whitehaven'!$H14=0," ",'Caernarfon-Whitehaven'!I13)</f>
        <v>6</v>
      </c>
      <c r="H46" s="262">
        <f>IF('Caernarfon-Whitehaven'!$H14=0," ",'Caernarfon-Whitehaven'!J13)</f>
        <v>40.21599999379344</v>
      </c>
      <c r="I46" s="261">
        <f>'Caernarfon-Whitehaven'!M13</f>
        <v>9</v>
      </c>
      <c r="J46" s="327">
        <f>IF('Caernarfon-Whitehaven'!$R14=0," ",'Caernarfon-Whitehaven'!R13)</f>
        <v>0</v>
      </c>
      <c r="K46" s="327">
        <f>IF('Caernarfon-Whitehaven'!$R14=0," ",'Caernarfon-Whitehaven'!S13)</f>
        <v>0</v>
      </c>
      <c r="L46" s="328">
        <f>IF('Caernarfon-Whitehaven'!$R14=0," ",'Caernarfon-Whitehaven'!T13)</f>
        <v>0</v>
      </c>
      <c r="M46" s="327">
        <f>'Caernarfon-Whitehaven'!W13</f>
        <v>0</v>
      </c>
      <c r="N46" s="326">
        <f>'Caernarfon-Whitehaven'!AB13</f>
        <v>15</v>
      </c>
      <c r="O46"/>
    </row>
    <row r="47" spans="1:15" ht="18.75" customHeight="1">
      <c r="A47" s="320">
        <f>'Caernarfon-Whitehaven'!B15</f>
        <v>0</v>
      </c>
      <c r="B47" s="321">
        <f>IF('Caernarfon-Whitehaven'!$E16=0," ",'Caernarfon-Whitehaven'!E15)</f>
        <v>1</v>
      </c>
      <c r="C47" s="321">
        <f>IF('Caernarfon-Whitehaven'!$E16=0," ",'Caernarfon-Whitehaven'!F15)</f>
        <v>6</v>
      </c>
      <c r="D47" s="322">
        <f>IF('Caernarfon-Whitehaven'!$E16=0," ",'Caernarfon-Whitehaven'!G15)</f>
        <v>49.99999999534339</v>
      </c>
      <c r="E47" s="321">
        <f>'Caernarfon-Whitehaven'!L15</f>
        <v>9</v>
      </c>
      <c r="F47" s="261">
        <f>IF('Caernarfon-Whitehaven'!$H16=0," ",'Caernarfon-Whitehaven'!H15)</f>
        <v>1</v>
      </c>
      <c r="G47" s="261">
        <f>IF('Caernarfon-Whitehaven'!$H16=0," ",'Caernarfon-Whitehaven'!I15)</f>
        <v>6</v>
      </c>
      <c r="H47" s="262">
        <f>IF('Caernarfon-Whitehaven'!$H16=0," ",'Caernarfon-Whitehaven'!J15)</f>
        <v>55.54999999532907</v>
      </c>
      <c r="I47" s="261">
        <f>'Caernarfon-Whitehaven'!M15</f>
        <v>10</v>
      </c>
      <c r="J47" s="327">
        <f>IF('Caernarfon-Whitehaven'!$R16=0," ",'Caernarfon-Whitehaven'!R15)</f>
        <v>0</v>
      </c>
      <c r="K47" s="327">
        <f>IF('Caernarfon-Whitehaven'!$R16=0," ",'Caernarfon-Whitehaven'!S15)</f>
        <v>7</v>
      </c>
      <c r="L47" s="328">
        <f>IF('Caernarfon-Whitehaven'!$R16=0," ",'Caernarfon-Whitehaven'!T15)</f>
        <v>58.000000034793985</v>
      </c>
      <c r="M47" s="327">
        <f>'Caernarfon-Whitehaven'!W15</f>
        <v>4</v>
      </c>
      <c r="N47" s="326">
        <f>'Caernarfon-Whitehaven'!AB15</f>
        <v>0</v>
      </c>
      <c r="O47"/>
    </row>
    <row r="48" spans="1:15" ht="18.75" customHeight="1">
      <c r="A48" s="320">
        <f>'Caernarfon-Whitehaven'!B17</f>
        <v>0</v>
      </c>
      <c r="B48" s="321">
        <f>IF('Caernarfon-Whitehaven'!$E18=0," ",'Caernarfon-Whitehaven'!E17)</f>
        <v>1</v>
      </c>
      <c r="C48" s="321">
        <f>IF('Caernarfon-Whitehaven'!$E18=0," ",'Caernarfon-Whitehaven'!F17)</f>
        <v>8</v>
      </c>
      <c r="D48" s="322">
        <f>IF('Caernarfon-Whitehaven'!$E18=0," ",'Caernarfon-Whitehaven'!G17)</f>
        <v>35.000000002328306</v>
      </c>
      <c r="E48" s="321">
        <f>'Caernarfon-Whitehaven'!L17</f>
        <v>12</v>
      </c>
      <c r="F48" s="261">
        <f>IF('Caernarfon-Whitehaven'!$H18=0," ",'Caernarfon-Whitehaven'!H17)</f>
        <v>1</v>
      </c>
      <c r="G48" s="261">
        <f>IF('Caernarfon-Whitehaven'!$H18=0," ",'Caernarfon-Whitehaven'!I17)</f>
        <v>7</v>
      </c>
      <c r="H48" s="262">
        <f>IF('Caernarfon-Whitehaven'!$H18=0," ",'Caernarfon-Whitehaven'!J17)</f>
        <v>28.530000002249203</v>
      </c>
      <c r="I48" s="261">
        <f>'Caernarfon-Whitehaven'!M17</f>
        <v>13</v>
      </c>
      <c r="J48" s="327">
        <f>IF('Caernarfon-Whitehaven'!$R18=0," ",'Caernarfon-Whitehaven'!R17)</f>
        <v>0</v>
      </c>
      <c r="K48" s="327">
        <f>IF('Caernarfon-Whitehaven'!$R18=0," ",'Caernarfon-Whitehaven'!S17)</f>
        <v>9</v>
      </c>
      <c r="L48" s="328">
        <f>IF('Caernarfon-Whitehaven'!$R18=0," ",'Caernarfon-Whitehaven'!T17)</f>
        <v>15.00000003432838</v>
      </c>
      <c r="M48" s="327">
        <f>'Caernarfon-Whitehaven'!W17</f>
        <v>9</v>
      </c>
      <c r="N48" s="326">
        <f>'Caernarfon-Whitehaven'!AB17</f>
        <v>0</v>
      </c>
      <c r="O48"/>
    </row>
    <row r="49" spans="1:15" ht="18.75" customHeight="1">
      <c r="A49" s="320">
        <f>'Caernarfon-Whitehaven'!B19</f>
        <v>0</v>
      </c>
      <c r="B49" s="321">
        <f>IF('Caernarfon-Whitehaven'!$E20=0," ",'Caernarfon-Whitehaven'!E19)</f>
        <v>1</v>
      </c>
      <c r="C49" s="321">
        <f>IF('Caernarfon-Whitehaven'!$E20=0," ",'Caernarfon-Whitehaven'!F19)</f>
        <v>9</v>
      </c>
      <c r="D49" s="322">
        <f>IF('Caernarfon-Whitehaven'!$E20=0," ",'Caernarfon-Whitehaven'!G19)</f>
        <v>5.000000005820766</v>
      </c>
      <c r="E49" s="321">
        <f>'Caernarfon-Whitehaven'!L19</f>
        <v>15</v>
      </c>
      <c r="F49" s="261">
        <f>IF('Caernarfon-Whitehaven'!$H20=0," ",'Caernarfon-Whitehaven'!H19)</f>
        <v>1</v>
      </c>
      <c r="G49" s="261">
        <f>IF('Caernarfon-Whitehaven'!$H20=0," ",'Caernarfon-Whitehaven'!I19)</f>
        <v>7</v>
      </c>
      <c r="H49" s="262">
        <f>IF('Caernarfon-Whitehaven'!$H20=0," ",'Caernarfon-Whitehaven'!J19)</f>
        <v>23.765000005523902</v>
      </c>
      <c r="I49" s="261">
        <f>'Caernarfon-Whitehaven'!M19</f>
        <v>11</v>
      </c>
      <c r="J49" s="327">
        <f>IF('Caernarfon-Whitehaven'!$R20=0," ",'Caernarfon-Whitehaven'!R19)</f>
        <v>0</v>
      </c>
      <c r="K49" s="327">
        <f>IF('Caernarfon-Whitehaven'!$R20=0," ",'Caernarfon-Whitehaven'!S19)</f>
        <v>11</v>
      </c>
      <c r="L49" s="328">
        <f>IF('Caernarfon-Whitehaven'!$R20=0," ",'Caernarfon-Whitehaven'!T19)</f>
        <v>59.00000003456121</v>
      </c>
      <c r="M49" s="327">
        <f>'Caernarfon-Whitehaven'!W19</f>
        <v>13</v>
      </c>
      <c r="N49" s="326">
        <f>'Caernarfon-Whitehaven'!AB19</f>
        <v>0</v>
      </c>
      <c r="O49"/>
    </row>
    <row r="50" spans="1:15" ht="18.75" customHeight="1">
      <c r="A50" s="320">
        <f>'Caernarfon-Whitehaven'!B21</f>
        <v>0</v>
      </c>
      <c r="B50" s="321">
        <f>IF('Caernarfon-Whitehaven'!$E22=0," ",'Caernarfon-Whitehaven'!E21)</f>
        <v>1</v>
      </c>
      <c r="C50" s="321">
        <f>IF('Caernarfon-Whitehaven'!$E22=0," ",'Caernarfon-Whitehaven'!F21)</f>
        <v>8</v>
      </c>
      <c r="D50" s="322">
        <f>IF('Caernarfon-Whitehaven'!$E22=0," ",'Caernarfon-Whitehaven'!G21)</f>
        <v>36.999999998370185</v>
      </c>
      <c r="E50" s="321">
        <f>'Caernarfon-Whitehaven'!L21</f>
        <v>13</v>
      </c>
      <c r="F50" s="261">
        <f>IF('Caernarfon-Whitehaven'!$H22=0," ",'Caernarfon-Whitehaven'!H21)</f>
        <v>1</v>
      </c>
      <c r="G50" s="261">
        <f>IF('Caernarfon-Whitehaven'!$H22=0," ",'Caernarfon-Whitehaven'!I21)</f>
        <v>8</v>
      </c>
      <c r="H50" s="262">
        <f>IF('Caernarfon-Whitehaven'!$H22=0," ",'Caernarfon-Whitehaven'!J21)</f>
        <v>1.7739999983995247</v>
      </c>
      <c r="I50" s="261">
        <f>'Caernarfon-Whitehaven'!M21</f>
        <v>14</v>
      </c>
      <c r="J50" s="327">
        <f>IF('Caernarfon-Whitehaven'!$R22=0," ",'Caernarfon-Whitehaven'!R21)</f>
        <v>0</v>
      </c>
      <c r="K50" s="327">
        <f>IF('Caernarfon-Whitehaven'!$R22=0," ",'Caernarfon-Whitehaven'!S21)</f>
        <v>9</v>
      </c>
      <c r="L50" s="328">
        <f>IF('Caernarfon-Whitehaven'!$R22=0," ",'Caernarfon-Whitehaven'!T21)</f>
        <v>34.00000003339706</v>
      </c>
      <c r="M50" s="327">
        <f>'Caernarfon-Whitehaven'!W21</f>
        <v>10</v>
      </c>
      <c r="N50" s="326">
        <f>'Caernarfon-Whitehaven'!AB21</f>
        <v>14</v>
      </c>
      <c r="O50"/>
    </row>
    <row r="51" spans="1:15" ht="18.75" customHeight="1">
      <c r="A51" s="320">
        <f>'Caernarfon-Whitehaven'!B23</f>
        <v>0</v>
      </c>
      <c r="B51" s="321">
        <f>IF('Caernarfon-Whitehaven'!$E24=0," ",'Caernarfon-Whitehaven'!E23)</f>
        <v>1</v>
      </c>
      <c r="C51" s="321">
        <f>IF('Caernarfon-Whitehaven'!$E24=0," ",'Caernarfon-Whitehaven'!F23)</f>
        <v>4</v>
      </c>
      <c r="D51" s="322">
        <f>IF('Caernarfon-Whitehaven'!$E24=0," ",'Caernarfon-Whitehaven'!G23)</f>
        <v>51.000000005587935</v>
      </c>
      <c r="E51" s="321">
        <f>'Caernarfon-Whitehaven'!L23</f>
        <v>6</v>
      </c>
      <c r="F51" s="261">
        <f>IF('Caernarfon-Whitehaven'!$H24=0," ",'Caernarfon-Whitehaven'!H23)</f>
        <v>1</v>
      </c>
      <c r="G51" s="261">
        <f>IF('Caernarfon-Whitehaven'!$H24=0," ",'Caernarfon-Whitehaven'!I23)</f>
        <v>3</v>
      </c>
      <c r="H51" s="262">
        <f>IF('Caernarfon-Whitehaven'!$H24=0," ",'Caernarfon-Whitehaven'!J23)</f>
        <v>36.56700000534755</v>
      </c>
      <c r="I51" s="261">
        <f>'Caernarfon-Whitehaven'!M23</f>
        <v>1</v>
      </c>
      <c r="J51" s="327">
        <f>IF('Caernarfon-Whitehaven'!$R24=0," ",'Caernarfon-Whitehaven'!R23)</f>
        <v>0</v>
      </c>
      <c r="K51" s="327">
        <f>IF('Caernarfon-Whitehaven'!$R24=0," ",'Caernarfon-Whitehaven'!S23)</f>
        <v>6</v>
      </c>
      <c r="L51" s="328">
        <f>IF('Caernarfon-Whitehaven'!$R24=0," ",'Caernarfon-Whitehaven'!T23)</f>
        <v>52.00000002920605</v>
      </c>
      <c r="M51" s="327">
        <f>'Caernarfon-Whitehaven'!W23</f>
        <v>2</v>
      </c>
      <c r="N51" s="326">
        <f>'Caernarfon-Whitehaven'!AB23</f>
        <v>0</v>
      </c>
      <c r="O51"/>
    </row>
    <row r="52" spans="1:15" ht="18.75" customHeight="1">
      <c r="A52" s="320">
        <f>'Caernarfon-Whitehaven'!B25</f>
        <v>0</v>
      </c>
      <c r="B52" s="321">
        <f>IF('Caernarfon-Whitehaven'!$E26=0," ",'Caernarfon-Whitehaven'!E25)</f>
        <v>1</v>
      </c>
      <c r="C52" s="321">
        <f>IF('Caernarfon-Whitehaven'!$E26=0," ",'Caernarfon-Whitehaven'!F25)</f>
        <v>3</v>
      </c>
      <c r="D52" s="322">
        <f>IF('Caernarfon-Whitehaven'!$E26=0," ",'Caernarfon-Whitehaven'!G25)</f>
        <v>0</v>
      </c>
      <c r="E52" s="321">
        <f>'Caernarfon-Whitehaven'!L25</f>
        <v>1</v>
      </c>
      <c r="F52" s="261">
        <f>IF('Caernarfon-Whitehaven'!$H26=0," ",'Caernarfon-Whitehaven'!H25)</f>
        <v>1</v>
      </c>
      <c r="G52" s="261">
        <f>IF('Caernarfon-Whitehaven'!$H26=0," ",'Caernarfon-Whitehaven'!I25)</f>
        <v>3</v>
      </c>
      <c r="H52" s="262">
        <f>IF('Caernarfon-Whitehaven'!$H26=0," ",'Caernarfon-Whitehaven'!J25)</f>
        <v>40.499999999999936</v>
      </c>
      <c r="I52" s="261">
        <f>'Caernarfon-Whitehaven'!M25</f>
        <v>2</v>
      </c>
      <c r="J52" s="327">
        <f>IF('Caernarfon-Whitehaven'!$R26=0," ",'Caernarfon-Whitehaven'!R25)</f>
        <v>0</v>
      </c>
      <c r="K52" s="327">
        <f>IF('Caernarfon-Whitehaven'!$R26=0," ",'Caernarfon-Whitehaven'!S25)</f>
        <v>8</v>
      </c>
      <c r="L52" s="328">
        <f>IF('Caernarfon-Whitehaven'!$R26=0," ",'Caernarfon-Whitehaven'!T25)</f>
        <v>35.000000040149146</v>
      </c>
      <c r="M52" s="327">
        <f>'Caernarfon-Whitehaven'!W25</f>
        <v>5</v>
      </c>
      <c r="N52" s="326">
        <f>'Caernarfon-Whitehaven'!AB25</f>
        <v>0</v>
      </c>
      <c r="O52"/>
    </row>
    <row r="53" spans="1:15" ht="18.75" customHeight="1">
      <c r="A53" s="320">
        <f>'Caernarfon-Whitehaven'!B27</f>
        <v>0</v>
      </c>
      <c r="B53" s="321">
        <f>IF('Caernarfon-Whitehaven'!$E28=0," ",'Caernarfon-Whitehaven'!E27)</f>
        <v>1</v>
      </c>
      <c r="C53" s="321">
        <f>IF('Caernarfon-Whitehaven'!$E28=0," ",'Caernarfon-Whitehaven'!F27)</f>
        <v>6</v>
      </c>
      <c r="D53" s="322">
        <f>IF('Caernarfon-Whitehaven'!$E28=0," ",'Caernarfon-Whitehaven'!G27)</f>
        <v>16.99999999254942</v>
      </c>
      <c r="E53" s="321">
        <f>'Caernarfon-Whitehaven'!L27</f>
        <v>8</v>
      </c>
      <c r="F53" s="261">
        <f>IF('Caernarfon-Whitehaven'!$H28=0," ",'Caernarfon-Whitehaven'!H27)</f>
        <v>1</v>
      </c>
      <c r="G53" s="261">
        <f>IF('Caernarfon-Whitehaven'!$H28=0," ",'Caernarfon-Whitehaven'!I27)</f>
        <v>5</v>
      </c>
      <c r="H53" s="262">
        <f>IF('Caernarfon-Whitehaven'!$H28=0," ",'Caernarfon-Whitehaven'!J27)</f>
        <v>44.29399999268352</v>
      </c>
      <c r="I53" s="261">
        <f>'Caernarfon-Whitehaven'!M27</f>
        <v>7</v>
      </c>
      <c r="J53" s="327">
        <f>IF('Caernarfon-Whitehaven'!$R28=0," ",'Caernarfon-Whitehaven'!R27)</f>
        <v>0</v>
      </c>
      <c r="K53" s="327">
        <f>IF('Caernarfon-Whitehaven'!$R28=0," ",'Caernarfon-Whitehaven'!S27)</f>
        <v>10</v>
      </c>
      <c r="L53" s="328">
        <f>IF('Caernarfon-Whitehaven'!$R28=0," ",'Caernarfon-Whitehaven'!T27)</f>
        <v>21.000000029438937</v>
      </c>
      <c r="M53" s="327">
        <f>'Caernarfon-Whitehaven'!W27</f>
        <v>11</v>
      </c>
      <c r="N53" s="326">
        <f>'Caernarfon-Whitehaven'!AB27</f>
        <v>0</v>
      </c>
      <c r="O53"/>
    </row>
    <row r="54" spans="1:15" ht="18.75" customHeight="1">
      <c r="A54" s="320">
        <f>'Caernarfon-Whitehaven'!B29</f>
        <v>0</v>
      </c>
      <c r="B54" s="321">
        <f>IF('Caernarfon-Whitehaven'!$E30=0," ",'Caernarfon-Whitehaven'!E29)</f>
        <v>1</v>
      </c>
      <c r="C54" s="321">
        <f>IF('Caernarfon-Whitehaven'!$E30=0," ",'Caernarfon-Whitehaven'!F29)</f>
        <v>5</v>
      </c>
      <c r="D54" s="322">
        <f>IF('Caernarfon-Whitehaven'!$E30=0," ",'Caernarfon-Whitehaven'!G29)</f>
        <v>48.99999999557622</v>
      </c>
      <c r="E54" s="321">
        <f>'Caernarfon-Whitehaven'!L29</f>
        <v>7</v>
      </c>
      <c r="F54" s="261">
        <f>IF('Caernarfon-Whitehaven'!$H30=0," ",'Caernarfon-Whitehaven'!H29)</f>
        <v>1</v>
      </c>
      <c r="G54" s="261">
        <f>IF('Caernarfon-Whitehaven'!$H30=0," ",'Caernarfon-Whitehaven'!I29)</f>
        <v>7</v>
      </c>
      <c r="H54" s="262">
        <f>IF('Caernarfon-Whitehaven'!$H30=0," ",'Caernarfon-Whitehaven'!J29)</f>
        <v>27.394999995332654</v>
      </c>
      <c r="I54" s="261">
        <f>'Caernarfon-Whitehaven'!M29</f>
        <v>12</v>
      </c>
      <c r="J54" s="327">
        <f>IF('Caernarfon-Whitehaven'!$R30=0," ",'Caernarfon-Whitehaven'!R29)</f>
        <v>0</v>
      </c>
      <c r="K54" s="327">
        <f>IF('Caernarfon-Whitehaven'!$R30=0," ",'Caernarfon-Whitehaven'!S29)</f>
        <v>9</v>
      </c>
      <c r="L54" s="328">
        <f>IF('Caernarfon-Whitehaven'!$R30=0," ",'Caernarfon-Whitehaven'!T29)</f>
        <v>1.0000000306030898</v>
      </c>
      <c r="M54" s="327">
        <f>'Caernarfon-Whitehaven'!W29</f>
        <v>8</v>
      </c>
      <c r="N54" s="326">
        <f>'Caernarfon-Whitehaven'!AB29</f>
        <v>0</v>
      </c>
      <c r="O54"/>
    </row>
    <row r="55" spans="1:15" ht="18.75" customHeight="1">
      <c r="A55" s="320">
        <f>'Caernarfon-Whitehaven'!B31</f>
        <v>0</v>
      </c>
      <c r="B55" s="321">
        <f>IF('Caernarfon-Whitehaven'!$E32=0," ",'Caernarfon-Whitehaven'!E31)</f>
        <v>1</v>
      </c>
      <c r="C55" s="321">
        <f>IF('Caernarfon-Whitehaven'!$E32=0," ",'Caernarfon-Whitehaven'!F31)</f>
        <v>8</v>
      </c>
      <c r="D55" s="322">
        <f>IF('Caernarfon-Whitehaven'!$E32=0," ",'Caernarfon-Whitehaven'!G31)</f>
        <v>38.000000001629815</v>
      </c>
      <c r="E55" s="321">
        <f>'Caernarfon-Whitehaven'!L31</f>
        <v>14</v>
      </c>
      <c r="F55" s="261">
        <f>IF('Caernarfon-Whitehaven'!$H32=0," ",'Caernarfon-Whitehaven'!H31)</f>
        <v>1</v>
      </c>
      <c r="G55" s="261">
        <f>IF('Caernarfon-Whitehaven'!$H32=0," ",'Caernarfon-Whitehaven'!I31)</f>
        <v>6</v>
      </c>
      <c r="H55" s="262">
        <f>IF('Caernarfon-Whitehaven'!$H32=0," ",'Caernarfon-Whitehaven'!J31)</f>
        <v>26.814000001520668</v>
      </c>
      <c r="I55" s="261">
        <f>'Caernarfon-Whitehaven'!M31</f>
        <v>8</v>
      </c>
      <c r="J55" s="327">
        <f>IF('Caernarfon-Whitehaven'!$R32=0," ",'Caernarfon-Whitehaven'!R31)</f>
        <v>0</v>
      </c>
      <c r="K55" s="327">
        <f>IF('Caernarfon-Whitehaven'!$R32=0," ",'Caernarfon-Whitehaven'!S31)</f>
        <v>11</v>
      </c>
      <c r="L55" s="328">
        <f>IF('Caernarfon-Whitehaven'!$R32=0," ",'Caernarfon-Whitehaven'!T31)</f>
        <v>3.0000000301374286</v>
      </c>
      <c r="M55" s="327">
        <f>'Caernarfon-Whitehaven'!W31</f>
        <v>12</v>
      </c>
      <c r="N55" s="326">
        <f>'Caernarfon-Whitehaven'!AB31</f>
        <v>0</v>
      </c>
      <c r="O55"/>
    </row>
    <row r="56" spans="1:15" ht="18.75" customHeight="1">
      <c r="A56" s="320">
        <f>'Caernarfon-Whitehaven'!B33</f>
        <v>0</v>
      </c>
      <c r="B56" s="321">
        <f>IF('Caernarfon-Whitehaven'!$E34=0," ",'Caernarfon-Whitehaven'!E33)</f>
        <v>1</v>
      </c>
      <c r="C56" s="321">
        <f>IF('Caernarfon-Whitehaven'!$E34=0," ",'Caernarfon-Whitehaven'!F33)</f>
        <v>3</v>
      </c>
      <c r="D56" s="322">
        <f>IF('Caernarfon-Whitehaven'!$E34=0," ",'Caernarfon-Whitehaven'!G33)</f>
        <v>53.000000005122274</v>
      </c>
      <c r="E56" s="321">
        <f>'Caernarfon-Whitehaven'!L33</f>
        <v>3</v>
      </c>
      <c r="F56" s="261">
        <f>IF('Caernarfon-Whitehaven'!$H34=0," ",'Caernarfon-Whitehaven'!H33)</f>
        <v>1</v>
      </c>
      <c r="G56" s="261">
        <f>IF('Caernarfon-Whitehaven'!$H34=0," ",'Caernarfon-Whitehaven'!I33)</f>
        <v>5</v>
      </c>
      <c r="H56" s="262">
        <f>IF('Caernarfon-Whitehaven'!$H34=0," ",'Caernarfon-Whitehaven'!J33)</f>
        <v>11.631000005362822</v>
      </c>
      <c r="I56" s="261">
        <f>'Caernarfon-Whitehaven'!M33</f>
        <v>6</v>
      </c>
      <c r="J56" s="327">
        <f>IF('Caernarfon-Whitehaven'!$R34=0," ",'Caernarfon-Whitehaven'!R33)</f>
        <v>0</v>
      </c>
      <c r="K56" s="327">
        <f>IF('Caernarfon-Whitehaven'!$R34=0," ",'Caernarfon-Whitehaven'!S33)</f>
        <v>12</v>
      </c>
      <c r="L56" s="328">
        <f>IF('Caernarfon-Whitehaven'!$R34=0," ",'Caernarfon-Whitehaven'!T33)</f>
        <v>56.00000003176724</v>
      </c>
      <c r="M56" s="327">
        <f>'Caernarfon-Whitehaven'!W33</f>
        <v>14</v>
      </c>
      <c r="N56" s="326">
        <f>'Caernarfon-Whitehaven'!AB33</f>
        <v>0</v>
      </c>
      <c r="O56"/>
    </row>
    <row r="57" spans="1:15" ht="18.75" customHeight="1">
      <c r="A57" s="320">
        <f>'Caernarfon-Whitehaven'!B35</f>
        <v>0</v>
      </c>
      <c r="B57" s="321">
        <f>IF('Caernarfon-Whitehaven'!$E36=0," ",'Caernarfon-Whitehaven'!E35)</f>
        <v>0</v>
      </c>
      <c r="C57" s="321">
        <f>IF('Caernarfon-Whitehaven'!$E36=0," ",'Caernarfon-Whitehaven'!F35)</f>
        <v>0</v>
      </c>
      <c r="D57" s="322">
        <f>IF('Caernarfon-Whitehaven'!$E36=0," ",'Caernarfon-Whitehaven'!G35)</f>
        <v>0</v>
      </c>
      <c r="E57" s="321">
        <f>'Caernarfon-Whitehaven'!L35</f>
        <v>0</v>
      </c>
      <c r="F57" s="261">
        <f>IF('Caernarfon-Whitehaven'!$H36=0," ",'Caernarfon-Whitehaven'!H35)</f>
        <v>0</v>
      </c>
      <c r="G57" s="261">
        <f>IF('Caernarfon-Whitehaven'!$H36=0," ",'Caernarfon-Whitehaven'!I35)</f>
        <v>0</v>
      </c>
      <c r="H57" s="262">
        <f>IF('Caernarfon-Whitehaven'!$H36=0," ",'Caernarfon-Whitehaven'!J35)</f>
        <v>0</v>
      </c>
      <c r="I57" s="261">
        <f>'Caernarfon-Whitehaven'!M35</f>
        <v>0</v>
      </c>
      <c r="J57" s="327">
        <f>IF('Caernarfon-Whitehaven'!$R36=0," ",'Caernarfon-Whitehaven'!R35)</f>
        <v>0</v>
      </c>
      <c r="K57" s="327">
        <f>IF('Caernarfon-Whitehaven'!$R36=0," ",'Caernarfon-Whitehaven'!S35)</f>
        <v>0</v>
      </c>
      <c r="L57" s="328">
        <f>IF('Caernarfon-Whitehaven'!$R36=0," ",'Caernarfon-Whitehaven'!T35)</f>
        <v>0</v>
      </c>
      <c r="M57" s="327">
        <f>'Caernarfon-Whitehaven'!W35</f>
        <v>0</v>
      </c>
      <c r="N57" s="326">
        <f>'Caernarfon-Whitehaven'!AB35</f>
        <v>0</v>
      </c>
      <c r="O57"/>
    </row>
    <row r="58" spans="1:15" ht="18.75" customHeight="1">
      <c r="A58" s="320">
        <f>'Caernarfon-Whitehaven'!B37</f>
        <v>0</v>
      </c>
      <c r="B58" s="321">
        <f>IF('Caernarfon-Whitehaven'!$E38=0," ",'Caernarfon-Whitehaven'!E37)</f>
        <v>1</v>
      </c>
      <c r="C58" s="321">
        <f>IF('Caernarfon-Whitehaven'!$E38=0," ",'Caernarfon-Whitehaven'!F37)</f>
        <v>8</v>
      </c>
      <c r="D58" s="322">
        <f>IF('Caernarfon-Whitehaven'!$E38=0," ",'Caernarfon-Whitehaven'!G37)</f>
        <v>26.999999997206032</v>
      </c>
      <c r="E58" s="321">
        <f>'Caernarfon-Whitehaven'!L37</f>
        <v>11</v>
      </c>
      <c r="F58" s="261">
        <f>IF('Caernarfon-Whitehaven'!$H38=0," ",'Caernarfon-Whitehaven'!H37)</f>
        <v>1</v>
      </c>
      <c r="G58" s="261">
        <f>IF('Caernarfon-Whitehaven'!$H38=0," ",'Caernarfon-Whitehaven'!I37)</f>
        <v>10</v>
      </c>
      <c r="H58" s="262">
        <f>IF('Caernarfon-Whitehaven'!$H38=0," ",'Caernarfon-Whitehaven'!J37)</f>
        <v>0.45599999707199856</v>
      </c>
      <c r="I58" s="261">
        <f>'Caernarfon-Whitehaven'!M37</f>
        <v>15</v>
      </c>
      <c r="J58" s="327">
        <f>IF('Caernarfon-Whitehaven'!$R38=0," ",'Caernarfon-Whitehaven'!R37)</f>
        <v>0</v>
      </c>
      <c r="K58" s="327">
        <f>IF('Caernarfon-Whitehaven'!$R38=0," ",'Caernarfon-Whitehaven'!S37)</f>
        <v>7</v>
      </c>
      <c r="L58" s="328">
        <f>IF('Caernarfon-Whitehaven'!$R38=0," ",'Caernarfon-Whitehaven'!T37)</f>
        <v>53.0000000394506</v>
      </c>
      <c r="M58" s="327">
        <f>'Caernarfon-Whitehaven'!W37</f>
        <v>3</v>
      </c>
      <c r="N58" s="326">
        <f>'Caernarfon-Whitehaven'!AB37</f>
        <v>0</v>
      </c>
      <c r="O58"/>
    </row>
    <row r="59" spans="1:15" ht="18.75" customHeight="1">
      <c r="A59" s="320">
        <f>'Caernarfon-Whitehaven'!B39</f>
        <v>0</v>
      </c>
      <c r="B59" s="321">
        <f>IF('Caernarfon-Whitehaven'!$E40=0," ",'Caernarfon-Whitehaven'!E39)</f>
        <v>1</v>
      </c>
      <c r="C59" s="321">
        <f>IF('Caernarfon-Whitehaven'!$E40=0," ",'Caernarfon-Whitehaven'!F39)</f>
        <v>4</v>
      </c>
      <c r="D59" s="322">
        <f>IF('Caernarfon-Whitehaven'!$E40=0," ",'Caernarfon-Whitehaven'!G39)</f>
        <v>45.99999999976717</v>
      </c>
      <c r="E59" s="321">
        <f>'Caernarfon-Whitehaven'!L39</f>
        <v>5</v>
      </c>
      <c r="F59" s="261">
        <f>IF('Caernarfon-Whitehaven'!$H40=0," ",'Caernarfon-Whitehaven'!H39)</f>
        <v>1</v>
      </c>
      <c r="G59" s="261">
        <f>IF('Caernarfon-Whitehaven'!$H40=0," ",'Caernarfon-Whitehaven'!I39)</f>
        <v>4</v>
      </c>
      <c r="H59" s="262">
        <f>IF('Caernarfon-Whitehaven'!$H40=0," ",'Caernarfon-Whitehaven'!J39)</f>
        <v>32.191999999769116</v>
      </c>
      <c r="I59" s="261">
        <f>'Caernarfon-Whitehaven'!M39</f>
        <v>3</v>
      </c>
      <c r="J59" s="327">
        <f>IF('Caernarfon-Whitehaven'!$R40=0," ",'Caernarfon-Whitehaven'!R39)</f>
        <v>0</v>
      </c>
      <c r="K59" s="327">
        <f>IF('Caernarfon-Whitehaven'!$R40=0," ",'Caernarfon-Whitehaven'!S39)</f>
        <v>6</v>
      </c>
      <c r="L59" s="328">
        <f>IF('Caernarfon-Whitehaven'!$R40=0," ",'Caernarfon-Whitehaven'!T39)</f>
        <v>25.00000003549248</v>
      </c>
      <c r="M59" s="327">
        <f>'Caernarfon-Whitehaven'!W39</f>
        <v>1</v>
      </c>
      <c r="N59" s="326">
        <f>'Caernarfon-Whitehaven'!AB39</f>
        <v>0</v>
      </c>
      <c r="O59"/>
    </row>
    <row r="60" spans="1:15" ht="18.75" customHeight="1">
      <c r="A60" s="320">
        <f>'Caernarfon-Whitehaven'!B41</f>
        <v>0</v>
      </c>
      <c r="B60" s="321">
        <f>IF('Caernarfon-Whitehaven'!$E42=0," ",'Caernarfon-Whitehaven'!E41)</f>
        <v>1</v>
      </c>
      <c r="C60" s="321">
        <f>IF('Caernarfon-Whitehaven'!$E42=0," ",'Caernarfon-Whitehaven'!F41)</f>
        <v>4</v>
      </c>
      <c r="D60" s="322">
        <f>IF('Caernarfon-Whitehaven'!$E42=0," ",'Caernarfon-Whitehaven'!G41)</f>
        <v>38.999999997904524</v>
      </c>
      <c r="E60" s="321">
        <f>'Caernarfon-Whitehaven'!L41</f>
        <v>4</v>
      </c>
      <c r="F60" s="261">
        <f>IF('Caernarfon-Whitehaven'!$H42=0," ",'Caernarfon-Whitehaven'!H41)</f>
        <v>1</v>
      </c>
      <c r="G60" s="261">
        <f>IF('Caernarfon-Whitehaven'!$H42=0," ",'Caernarfon-Whitehaven'!I41)</f>
        <v>4</v>
      </c>
      <c r="H60" s="262">
        <f>IF('Caernarfon-Whitehaven'!$H42=0," ",'Caernarfon-Whitehaven'!J41)</f>
        <v>52.75199999788782</v>
      </c>
      <c r="I60" s="261">
        <f>'Caernarfon-Whitehaven'!M41</f>
        <v>4</v>
      </c>
      <c r="J60" s="327">
        <f>IF('Caernarfon-Whitehaven'!$R42=0," ",'Caernarfon-Whitehaven'!R41)</f>
        <v>0</v>
      </c>
      <c r="K60" s="327">
        <f>IF('Caernarfon-Whitehaven'!$R42=0," ",'Caernarfon-Whitehaven'!S41)</f>
        <v>8</v>
      </c>
      <c r="L60" s="328">
        <f>IF('Caernarfon-Whitehaven'!$R42=0," ",'Caernarfon-Whitehaven'!T41)</f>
        <v>48.00000003013743</v>
      </c>
      <c r="M60" s="327">
        <f>'Caernarfon-Whitehaven'!W41</f>
        <v>6</v>
      </c>
      <c r="N60" s="326">
        <f>'Caernarfon-Whitehaven'!AB41</f>
        <v>0</v>
      </c>
      <c r="O60"/>
    </row>
    <row r="61" spans="1:15" ht="18.75" customHeight="1">
      <c r="A61" s="320">
        <f>'Caernarfon-Whitehaven'!B43</f>
        <v>0</v>
      </c>
      <c r="B61" s="321">
        <f>IF('Caernarfon-Whitehaven'!$E44=0," ",'Caernarfon-Whitehaven'!E43)</f>
        <v>0</v>
      </c>
      <c r="C61" s="321">
        <f>IF('Caernarfon-Whitehaven'!$E44=0," ",'Caernarfon-Whitehaven'!F43)</f>
        <v>0</v>
      </c>
      <c r="D61" s="322">
        <f>IF('Caernarfon-Whitehaven'!$E44=0," ",'Caernarfon-Whitehaven'!G43)</f>
        <v>0</v>
      </c>
      <c r="E61" s="321">
        <f>'Caernarfon-Whitehaven'!L43</f>
        <v>0</v>
      </c>
      <c r="F61" s="261">
        <f>IF('Caernarfon-Whitehaven'!$H44=0," ",'Caernarfon-Whitehaven'!H43)</f>
        <v>0</v>
      </c>
      <c r="G61" s="261">
        <f>IF('Caernarfon-Whitehaven'!$H44=0," ",'Caernarfon-Whitehaven'!I43)</f>
        <v>0</v>
      </c>
      <c r="H61" s="262">
        <f>IF('Caernarfon-Whitehaven'!$H44=0," ",'Caernarfon-Whitehaven'!J43)</f>
        <v>0</v>
      </c>
      <c r="I61" s="261">
        <f>'Caernarfon-Whitehaven'!M43</f>
        <v>0</v>
      </c>
      <c r="J61" s="327">
        <f>IF('Caernarfon-Whitehaven'!$R44=0," ",'Caernarfon-Whitehaven'!R43)</f>
        <v>0</v>
      </c>
      <c r="K61" s="327">
        <f>IF('Caernarfon-Whitehaven'!$R44=0," ",'Caernarfon-Whitehaven'!S43)</f>
        <v>0</v>
      </c>
      <c r="L61" s="328">
        <f>IF('Caernarfon-Whitehaven'!$R44=0," ",'Caernarfon-Whitehaven'!T43)</f>
        <v>0</v>
      </c>
      <c r="M61" s="327">
        <f>'Caernarfon-Whitehaven'!W43</f>
        <v>0</v>
      </c>
      <c r="N61" s="326">
        <f>'Caernarfon-Whitehaven'!AB43</f>
        <v>0</v>
      </c>
      <c r="O61"/>
    </row>
    <row r="62" spans="1:15" ht="18.75" customHeight="1">
      <c r="A62" s="320">
        <f>'Caernarfon-Whitehaven'!B45</f>
        <v>0</v>
      </c>
      <c r="B62" s="321">
        <f>IF('Caernarfon-Whitehaven'!$E46=0," ",'Caernarfon-Whitehaven'!E45)</f>
        <v>0</v>
      </c>
      <c r="C62" s="321">
        <f>IF('Caernarfon-Whitehaven'!$E46=0," ",'Caernarfon-Whitehaven'!F45)</f>
        <v>0</v>
      </c>
      <c r="D62" s="322">
        <f>IF('Caernarfon-Whitehaven'!$E46=0," ",'Caernarfon-Whitehaven'!G45)</f>
        <v>0</v>
      </c>
      <c r="E62" s="321">
        <f>'Caernarfon-Whitehaven'!L45</f>
        <v>0</v>
      </c>
      <c r="F62" s="261">
        <f>IF('Caernarfon-Whitehaven'!$H46=0," ",'Caernarfon-Whitehaven'!H45)</f>
        <v>0</v>
      </c>
      <c r="G62" s="261">
        <f>IF('Caernarfon-Whitehaven'!$H46=0," ",'Caernarfon-Whitehaven'!I45)</f>
        <v>0</v>
      </c>
      <c r="H62" s="262">
        <f>IF('Caernarfon-Whitehaven'!$H46=0," ",'Caernarfon-Whitehaven'!J45)</f>
        <v>0</v>
      </c>
      <c r="I62" s="261">
        <f>'Caernarfon-Whitehaven'!M45</f>
        <v>0</v>
      </c>
      <c r="J62" s="327">
        <f>IF('Caernarfon-Whitehaven'!$R46=0," ",'Caernarfon-Whitehaven'!R45)</f>
        <v>0</v>
      </c>
      <c r="K62" s="327">
        <f>IF('Caernarfon-Whitehaven'!$R46=0," ",'Caernarfon-Whitehaven'!S45)</f>
        <v>0</v>
      </c>
      <c r="L62" s="328">
        <f>IF('Caernarfon-Whitehaven'!$R46=0," ",'Caernarfon-Whitehaven'!T45)</f>
        <v>0</v>
      </c>
      <c r="M62" s="327">
        <f>'Caernarfon-Whitehaven'!W45</f>
        <v>0</v>
      </c>
      <c r="N62" s="326">
        <f>'Caernarfon-Whitehaven'!AB45</f>
        <v>0</v>
      </c>
      <c r="O62"/>
    </row>
    <row r="63" spans="1:15" ht="18.75" customHeight="1">
      <c r="A63" s="320">
        <f>'Caernarfon-Whitehaven'!B47</f>
        <v>0</v>
      </c>
      <c r="B63" s="321">
        <f>IF('Caernarfon-Whitehaven'!$E48=0," ",'Caernarfon-Whitehaven'!E47)</f>
        <v>0</v>
      </c>
      <c r="C63" s="321">
        <f>IF('Caernarfon-Whitehaven'!$E48=0," ",'Caernarfon-Whitehaven'!F47)</f>
        <v>0</v>
      </c>
      <c r="D63" s="322">
        <f>IF('Caernarfon-Whitehaven'!$E48=0," ",'Caernarfon-Whitehaven'!G47)</f>
        <v>0</v>
      </c>
      <c r="E63" s="321">
        <f>'Caernarfon-Whitehaven'!L47</f>
        <v>0</v>
      </c>
      <c r="F63" s="261">
        <f>IF('Caernarfon-Whitehaven'!$H48=0," ",'Caernarfon-Whitehaven'!H47)</f>
        <v>0</v>
      </c>
      <c r="G63" s="261">
        <f>IF('Caernarfon-Whitehaven'!$H48=0," ",'Caernarfon-Whitehaven'!I47)</f>
        <v>0</v>
      </c>
      <c r="H63" s="262">
        <f>IF('Caernarfon-Whitehaven'!$H48=0," ",'Caernarfon-Whitehaven'!J47)</f>
        <v>0</v>
      </c>
      <c r="I63" s="261">
        <f>'Caernarfon-Whitehaven'!M47</f>
        <v>0</v>
      </c>
      <c r="J63" s="327">
        <f>IF('Caernarfon-Whitehaven'!$R48=0," ",'Caernarfon-Whitehaven'!R47)</f>
        <v>0</v>
      </c>
      <c r="K63" s="327">
        <f>IF('Caernarfon-Whitehaven'!$R48=0," ",'Caernarfon-Whitehaven'!S47)</f>
        <v>0</v>
      </c>
      <c r="L63" s="328">
        <f>IF('Caernarfon-Whitehaven'!$R48=0," ",'Caernarfon-Whitehaven'!T47)</f>
        <v>0</v>
      </c>
      <c r="M63" s="327">
        <f>'Caernarfon-Whitehaven'!W47</f>
        <v>0</v>
      </c>
      <c r="N63" s="326">
        <f>'Caernarfon-Whitehaven'!AB47</f>
        <v>0</v>
      </c>
      <c r="O63"/>
    </row>
    <row r="64" spans="1:15" ht="18.75" customHeight="1">
      <c r="A64" s="320">
        <f>'Caernarfon-Whitehaven'!B49</f>
        <v>0</v>
      </c>
      <c r="B64" s="321">
        <f>IF('Caernarfon-Whitehaven'!$E50=0," ",'Caernarfon-Whitehaven'!E49)</f>
        <v>0</v>
      </c>
      <c r="C64" s="321">
        <f>IF('Caernarfon-Whitehaven'!$E50=0," ",'Caernarfon-Whitehaven'!F49)</f>
        <v>0</v>
      </c>
      <c r="D64" s="322">
        <f>IF('Caernarfon-Whitehaven'!$E50=0," ",'Caernarfon-Whitehaven'!G49)</f>
        <v>0</v>
      </c>
      <c r="E64" s="321">
        <f>'Caernarfon-Whitehaven'!L49</f>
        <v>0</v>
      </c>
      <c r="F64" s="261">
        <f>IF('Caernarfon-Whitehaven'!$H50=0," ",'Caernarfon-Whitehaven'!H49)</f>
        <v>0</v>
      </c>
      <c r="G64" s="261">
        <f>IF('Caernarfon-Whitehaven'!$H50=0," ",'Caernarfon-Whitehaven'!I49)</f>
        <v>0</v>
      </c>
      <c r="H64" s="262">
        <f>IF('Caernarfon-Whitehaven'!$H50=0," ",'Caernarfon-Whitehaven'!J49)</f>
        <v>0</v>
      </c>
      <c r="I64" s="261">
        <f>'Caernarfon-Whitehaven'!M49</f>
        <v>0</v>
      </c>
      <c r="J64" s="327">
        <f>IF('Caernarfon-Whitehaven'!$R50=0," ",'Caernarfon-Whitehaven'!R49)</f>
        <v>0</v>
      </c>
      <c r="K64" s="327">
        <f>IF('Caernarfon-Whitehaven'!$R50=0," ",'Caernarfon-Whitehaven'!S49)</f>
        <v>0</v>
      </c>
      <c r="L64" s="328">
        <f>IF('Caernarfon-Whitehaven'!$R50=0," ",'Caernarfon-Whitehaven'!T49)</f>
        <v>0</v>
      </c>
      <c r="M64" s="327">
        <f>'Caernarfon-Whitehaven'!W49</f>
        <v>0</v>
      </c>
      <c r="N64" s="326">
        <f>'Caernarfon-Whitehaven'!AB49</f>
        <v>0</v>
      </c>
      <c r="O64"/>
    </row>
    <row r="65" spans="1:15" ht="18.75" customHeight="1">
      <c r="A65" s="320">
        <f>'Caernarfon-Whitehaven'!B51</f>
        <v>0</v>
      </c>
      <c r="B65" s="321">
        <f>IF('Caernarfon-Whitehaven'!E52=0," ",'Caernarfon-Whitehaven'!E51)</f>
        <v>0</v>
      </c>
      <c r="C65" s="321">
        <f>IF('Caernarfon-Whitehaven'!F52=0," ",'Caernarfon-Whitehaven'!F51)</f>
        <v>0</v>
      </c>
      <c r="D65" s="322">
        <f>IF('Caernarfon-Whitehaven'!G52=0," ",'Caernarfon-Whitehaven'!G51)</f>
        <v>0</v>
      </c>
      <c r="E65" s="321">
        <f>'Caernarfon-Whitehaven'!L51</f>
        <v>0</v>
      </c>
      <c r="F65" s="261">
        <f>IF('Caernarfon-Whitehaven'!$H52=0," ",'Caernarfon-Whitehaven'!H51)</f>
        <v>0</v>
      </c>
      <c r="G65" s="261">
        <f>IF('Caernarfon-Whitehaven'!$H52=0," ",'Caernarfon-Whitehaven'!I51)</f>
        <v>0</v>
      </c>
      <c r="H65" s="262">
        <f>IF('Caernarfon-Whitehaven'!$H52=0," ",'Caernarfon-Whitehaven'!J51)</f>
        <v>0</v>
      </c>
      <c r="I65" s="261">
        <f>'Caernarfon-Whitehaven'!M51</f>
        <v>0</v>
      </c>
      <c r="J65" s="327">
        <f>IF('Caernarfon-Whitehaven'!$R52=0," ",'Caernarfon-Whitehaven'!R51)</f>
        <v>0</v>
      </c>
      <c r="K65" s="327">
        <f>IF('Caernarfon-Whitehaven'!$R52=0," ",'Caernarfon-Whitehaven'!S51)</f>
        <v>0</v>
      </c>
      <c r="L65" s="328">
        <f>IF('Caernarfon-Whitehaven'!$R52=0," ",'Caernarfon-Whitehaven'!T51)</f>
        <v>0</v>
      </c>
      <c r="M65" s="327">
        <f>'Caernarfon-Whitehaven'!W51</f>
        <v>0</v>
      </c>
      <c r="N65" s="326">
        <f>'Caernarfon-Whitehaven'!AB51</f>
        <v>0</v>
      </c>
      <c r="O65"/>
    </row>
    <row r="66" spans="1:15" ht="18.75" customHeight="1">
      <c r="A66" s="320">
        <f>'Caernarfon-Whitehaven'!B53</f>
        <v>0</v>
      </c>
      <c r="B66" s="321">
        <f>IF('Caernarfon-Whitehaven'!$E54=0," ",'Caernarfon-Whitehaven'!E53)</f>
        <v>0</v>
      </c>
      <c r="C66" s="321">
        <f>IF('Caernarfon-Whitehaven'!$E54=0," ",'Caernarfon-Whitehaven'!F53)</f>
        <v>0</v>
      </c>
      <c r="D66" s="322">
        <f>IF('Caernarfon-Whitehaven'!$E54=0," ",'Caernarfon-Whitehaven'!G53)</f>
        <v>0</v>
      </c>
      <c r="E66" s="321">
        <f>'Caernarfon-Whitehaven'!L53</f>
        <v>0</v>
      </c>
      <c r="F66" s="261">
        <f>IF('Caernarfon-Whitehaven'!$H54=0," ",'Caernarfon-Whitehaven'!H53)</f>
        <v>0</v>
      </c>
      <c r="G66" s="261">
        <f>IF('Caernarfon-Whitehaven'!$H54=0," ",'Caernarfon-Whitehaven'!I53)</f>
        <v>0</v>
      </c>
      <c r="H66" s="262">
        <f>IF('Caernarfon-Whitehaven'!$H54=0," ",'Caernarfon-Whitehaven'!J53)</f>
        <v>0</v>
      </c>
      <c r="I66" s="261">
        <f>'Caernarfon-Whitehaven'!M53</f>
        <v>0</v>
      </c>
      <c r="J66" s="327">
        <f>IF('Caernarfon-Whitehaven'!$R54=0," ",'Caernarfon-Whitehaven'!R53)</f>
        <v>0</v>
      </c>
      <c r="K66" s="327">
        <f>IF('Caernarfon-Whitehaven'!$R54=0," ",'Caernarfon-Whitehaven'!S53)</f>
        <v>0</v>
      </c>
      <c r="L66" s="328">
        <f>IF('Caernarfon-Whitehaven'!$R54=0," ",'Caernarfon-Whitehaven'!T53)</f>
        <v>0</v>
      </c>
      <c r="M66" s="327">
        <f>'Caernarfon-Whitehaven'!W53</f>
        <v>0</v>
      </c>
      <c r="N66" s="326">
        <f>'Caernarfon-Whitehaven'!AB53</f>
        <v>0</v>
      </c>
      <c r="O66"/>
    </row>
    <row r="67" spans="1:15" ht="18.75" customHeight="1">
      <c r="A67" s="320">
        <f>'Caernarfon-Whitehaven'!B55</f>
        <v>0</v>
      </c>
      <c r="B67" s="321">
        <f>IF('Caernarfon-Whitehaven'!$E56=0," ",'Caernarfon-Whitehaven'!E55)</f>
        <v>0</v>
      </c>
      <c r="C67" s="321">
        <f>IF('Caernarfon-Whitehaven'!$E56=0," ",'Caernarfon-Whitehaven'!F55)</f>
        <v>0</v>
      </c>
      <c r="D67" s="322">
        <f>IF('Caernarfon-Whitehaven'!$E56=0," ",'Caernarfon-Whitehaven'!G55)</f>
        <v>0</v>
      </c>
      <c r="E67" s="321">
        <f>'Caernarfon-Whitehaven'!L55</f>
        <v>0</v>
      </c>
      <c r="F67" s="261">
        <f>IF('Caernarfon-Whitehaven'!$H56=0," ",'Caernarfon-Whitehaven'!H55)</f>
        <v>0</v>
      </c>
      <c r="G67" s="261">
        <f>IF('Caernarfon-Whitehaven'!$H56=0," ",'Caernarfon-Whitehaven'!I55)</f>
        <v>0</v>
      </c>
      <c r="H67" s="262">
        <f>IF('Caernarfon-Whitehaven'!$H56=0," ",'Caernarfon-Whitehaven'!J55)</f>
        <v>0</v>
      </c>
      <c r="I67" s="261">
        <f>'Caernarfon-Whitehaven'!M55</f>
        <v>0</v>
      </c>
      <c r="J67" s="327">
        <f>IF('Caernarfon-Whitehaven'!$R56=0," ",'Caernarfon-Whitehaven'!R55)</f>
        <v>0</v>
      </c>
      <c r="K67" s="327">
        <f>IF('Caernarfon-Whitehaven'!$R56=0," ",'Caernarfon-Whitehaven'!S55)</f>
        <v>0</v>
      </c>
      <c r="L67" s="328">
        <f>IF('Caernarfon-Whitehaven'!$R56=0," ",'Caernarfon-Whitehaven'!T55)</f>
        <v>0</v>
      </c>
      <c r="M67" s="327">
        <f>'Caernarfon-Whitehaven'!W55</f>
        <v>0</v>
      </c>
      <c r="N67" s="326">
        <f>'Caernarfon-Whitehaven'!AB55</f>
        <v>0</v>
      </c>
      <c r="O67"/>
    </row>
    <row r="68" spans="1:15" ht="18.75" customHeight="1">
      <c r="A68" s="320">
        <f>'Caernarfon-Whitehaven'!B57</f>
        <v>0</v>
      </c>
      <c r="B68" s="321">
        <f>IF('Caernarfon-Whitehaven'!$E58=0," ",'Caernarfon-Whitehaven'!E57)</f>
        <v>0</v>
      </c>
      <c r="C68" s="321">
        <f>IF('Caernarfon-Whitehaven'!$E58=0," ",'Caernarfon-Whitehaven'!F57)</f>
        <v>0</v>
      </c>
      <c r="D68" s="322">
        <f>IF('Caernarfon-Whitehaven'!$E58=0," ",'Caernarfon-Whitehaven'!G57)</f>
        <v>0</v>
      </c>
      <c r="E68" s="321">
        <f>'Caernarfon-Whitehaven'!L57</f>
        <v>0</v>
      </c>
      <c r="F68" s="261">
        <f>IF('Caernarfon-Whitehaven'!$H58=0," ",'Caernarfon-Whitehaven'!H57)</f>
        <v>0</v>
      </c>
      <c r="G68" s="261">
        <f>IF('Caernarfon-Whitehaven'!$H58=0," ",'Caernarfon-Whitehaven'!I57)</f>
        <v>0</v>
      </c>
      <c r="H68" s="262">
        <f>IF('Caernarfon-Whitehaven'!$H58=0," ",'Caernarfon-Whitehaven'!J57)</f>
        <v>0</v>
      </c>
      <c r="I68" s="261">
        <f>'Caernarfon-Whitehaven'!M57</f>
        <v>0</v>
      </c>
      <c r="J68" s="327">
        <f>IF('Caernarfon-Whitehaven'!$R58=0," ",'Caernarfon-Whitehaven'!R57)</f>
        <v>0</v>
      </c>
      <c r="K68" s="327">
        <f>IF('Caernarfon-Whitehaven'!$R58=0," ",'Caernarfon-Whitehaven'!S57)</f>
        <v>0</v>
      </c>
      <c r="L68" s="328">
        <f>IF('Caernarfon-Whitehaven'!$R58=0," ",'Caernarfon-Whitehaven'!T57)</f>
        <v>0</v>
      </c>
      <c r="M68" s="327">
        <f>'Caernarfon-Whitehaven'!W57</f>
        <v>0</v>
      </c>
      <c r="N68" s="326">
        <f>'Caernarfon-Whitehaven'!AB57</f>
        <v>0</v>
      </c>
      <c r="O68"/>
    </row>
    <row r="69" spans="1:15" ht="18.75" customHeight="1">
      <c r="A69" s="320">
        <f>'Caernarfon-Whitehaven'!B59</f>
        <v>0</v>
      </c>
      <c r="B69" s="321">
        <f>IF('Caernarfon-Whitehaven'!$E60=0," ",'Caernarfon-Whitehaven'!E59)</f>
        <v>0</v>
      </c>
      <c r="C69" s="321">
        <f>IF('Caernarfon-Whitehaven'!$E60=0," ",'Caernarfon-Whitehaven'!F59)</f>
        <v>0</v>
      </c>
      <c r="D69" s="322">
        <f>IF('Caernarfon-Whitehaven'!$E60=0," ",'Caernarfon-Whitehaven'!G59)</f>
        <v>0</v>
      </c>
      <c r="E69" s="321">
        <f>'Caernarfon-Whitehaven'!L59</f>
        <v>0</v>
      </c>
      <c r="F69" s="261">
        <f>IF('Caernarfon-Whitehaven'!$H60=0," ",'Caernarfon-Whitehaven'!H59)</f>
        <v>0</v>
      </c>
      <c r="G69" s="261">
        <f>IF('Caernarfon-Whitehaven'!$H60=0," ",'Caernarfon-Whitehaven'!I59)</f>
        <v>0</v>
      </c>
      <c r="H69" s="262">
        <f>IF('Caernarfon-Whitehaven'!$H60=0," ",'Caernarfon-Whitehaven'!J59)</f>
        <v>0</v>
      </c>
      <c r="I69" s="261">
        <f>'Caernarfon-Whitehaven'!M59</f>
        <v>0</v>
      </c>
      <c r="J69" s="327">
        <f>IF('Caernarfon-Whitehaven'!$R60=0," ",'Caernarfon-Whitehaven'!R59)</f>
        <v>0</v>
      </c>
      <c r="K69" s="327">
        <f>IF('Caernarfon-Whitehaven'!$R60=0," ",'Caernarfon-Whitehaven'!S59)</f>
        <v>0</v>
      </c>
      <c r="L69" s="328">
        <f>IF('Caernarfon-Whitehaven'!$R60=0," ",'Caernarfon-Whitehaven'!T59)</f>
        <v>0</v>
      </c>
      <c r="M69" s="327">
        <f>'Caernarfon-Whitehaven'!W59</f>
        <v>0</v>
      </c>
      <c r="N69" s="326">
        <f>'Caernarfon-Whitehaven'!AB59</f>
        <v>0</v>
      </c>
      <c r="O69"/>
    </row>
    <row r="70" spans="1:15" ht="18.75" customHeight="1">
      <c r="A70" s="320">
        <f>'Caernarfon-Whitehaven'!B61</f>
        <v>0</v>
      </c>
      <c r="B70" s="321">
        <f>IF('Caernarfon-Whitehaven'!$E62=0," ",'Caernarfon-Whitehaven'!E61)</f>
        <v>0</v>
      </c>
      <c r="C70" s="321">
        <f>IF('Caernarfon-Whitehaven'!$E62=0," ",'Caernarfon-Whitehaven'!F61)</f>
        <v>0</v>
      </c>
      <c r="D70" s="322">
        <f>IF('Caernarfon-Whitehaven'!$E62=0," ",'Caernarfon-Whitehaven'!G61)</f>
        <v>0</v>
      </c>
      <c r="E70" s="321">
        <f>'Caernarfon-Whitehaven'!L61</f>
        <v>0</v>
      </c>
      <c r="F70" s="261">
        <f>IF('Caernarfon-Whitehaven'!$H62=0," ",'Caernarfon-Whitehaven'!H61)</f>
        <v>0</v>
      </c>
      <c r="G70" s="261">
        <f>IF('Caernarfon-Whitehaven'!$H62=0," ",'Caernarfon-Whitehaven'!I61)</f>
        <v>0</v>
      </c>
      <c r="H70" s="262">
        <f>IF('Caernarfon-Whitehaven'!$H62=0," ",'Caernarfon-Whitehaven'!J61)</f>
        <v>0</v>
      </c>
      <c r="I70" s="261">
        <f>'Caernarfon-Whitehaven'!M61</f>
        <v>0</v>
      </c>
      <c r="J70" s="327">
        <f>IF('Caernarfon-Whitehaven'!$R62=0," ",'Caernarfon-Whitehaven'!R61)</f>
        <v>0</v>
      </c>
      <c r="K70" s="327">
        <f>IF('Caernarfon-Whitehaven'!$R62=0," ",'Caernarfon-Whitehaven'!S61)</f>
        <v>0</v>
      </c>
      <c r="L70" s="328">
        <f>IF('Caernarfon-Whitehaven'!$R62=0," ",'Caernarfon-Whitehaven'!T61)</f>
        <v>0</v>
      </c>
      <c r="M70" s="327">
        <f>'Caernarfon-Whitehaven'!W61</f>
        <v>0</v>
      </c>
      <c r="N70" s="326">
        <f>'Caernarfon-Whitehaven'!AB61</f>
        <v>0</v>
      </c>
      <c r="O70"/>
    </row>
    <row r="71" spans="1:15" ht="18.75" customHeight="1">
      <c r="A71" s="320">
        <f>'Caernarfon-Whitehaven'!B63</f>
        <v>0</v>
      </c>
      <c r="B71" s="321">
        <f>IF('Caernarfon-Whitehaven'!$E64=0," ",'Caernarfon-Whitehaven'!E63)</f>
        <v>0</v>
      </c>
      <c r="C71" s="321">
        <f>IF('Caernarfon-Whitehaven'!$E64=0," ",'Caernarfon-Whitehaven'!F63)</f>
        <v>0</v>
      </c>
      <c r="D71" s="322">
        <f>IF('Caernarfon-Whitehaven'!$E64=0," ",'Caernarfon-Whitehaven'!G63)</f>
        <v>0</v>
      </c>
      <c r="E71" s="321">
        <f>'Caernarfon-Whitehaven'!L63</f>
        <v>0</v>
      </c>
      <c r="F71" s="261">
        <f>IF('Caernarfon-Whitehaven'!$H64=0," ",'Caernarfon-Whitehaven'!H63)</f>
        <v>0</v>
      </c>
      <c r="G71" s="261">
        <f>IF('Caernarfon-Whitehaven'!$H64=0," ",'Caernarfon-Whitehaven'!I63)</f>
        <v>0</v>
      </c>
      <c r="H71" s="262">
        <f>IF('Caernarfon-Whitehaven'!$H64=0," ",'Caernarfon-Whitehaven'!J63)</f>
        <v>0</v>
      </c>
      <c r="I71" s="261">
        <f>'Caernarfon-Whitehaven'!M63</f>
        <v>0</v>
      </c>
      <c r="J71" s="327">
        <f>IF('Caernarfon-Whitehaven'!$R64=0," ",'Caernarfon-Whitehaven'!R63)</f>
        <v>0</v>
      </c>
      <c r="K71" s="327">
        <f>IF('Caernarfon-Whitehaven'!$R64=0," ",'Caernarfon-Whitehaven'!S63)</f>
        <v>0</v>
      </c>
      <c r="L71" s="328">
        <f>IF('Caernarfon-Whitehaven'!$R64=0," ",'Caernarfon-Whitehaven'!T63)</f>
        <v>0</v>
      </c>
      <c r="M71" s="327">
        <f>'Caernarfon-Whitehaven'!W63</f>
        <v>0</v>
      </c>
      <c r="N71" s="326">
        <f>'Caernarfon-Whitehaven'!AB63</f>
        <v>0</v>
      </c>
      <c r="O71"/>
    </row>
    <row r="72" spans="1:15" ht="18.75" customHeight="1">
      <c r="A72" s="320">
        <f>'Caernarfon-Whitehaven'!B65</f>
        <v>0</v>
      </c>
      <c r="B72" s="321">
        <f>IF('Caernarfon-Whitehaven'!$E66=0," ",'Caernarfon-Whitehaven'!E65)</f>
        <v>0</v>
      </c>
      <c r="C72" s="321">
        <f>IF('Caernarfon-Whitehaven'!$E66=0," ",'Caernarfon-Whitehaven'!F65)</f>
        <v>0</v>
      </c>
      <c r="D72" s="322">
        <f>IF('Caernarfon-Whitehaven'!$E66=0," ",'Caernarfon-Whitehaven'!G65)</f>
        <v>0</v>
      </c>
      <c r="E72" s="321">
        <f>'Caernarfon-Whitehaven'!L65</f>
        <v>0</v>
      </c>
      <c r="F72" s="261">
        <f>IF('Caernarfon-Whitehaven'!$H66=0," ",'Caernarfon-Whitehaven'!H65)</f>
        <v>0</v>
      </c>
      <c r="G72" s="261">
        <f>IF('Caernarfon-Whitehaven'!$H66=0," ",'Caernarfon-Whitehaven'!I65)</f>
        <v>0</v>
      </c>
      <c r="H72" s="262">
        <f>IF('Caernarfon-Whitehaven'!$H66=0," ",'Caernarfon-Whitehaven'!J65)</f>
        <v>0</v>
      </c>
      <c r="I72" s="261">
        <f>'Caernarfon-Whitehaven'!M65</f>
        <v>0</v>
      </c>
      <c r="J72" s="327">
        <f>IF('Caernarfon-Whitehaven'!$R66=0," ",'Caernarfon-Whitehaven'!R65)</f>
        <v>0</v>
      </c>
      <c r="K72" s="327">
        <f>IF('Caernarfon-Whitehaven'!$R66=0," ",'Caernarfon-Whitehaven'!S65)</f>
        <v>0</v>
      </c>
      <c r="L72" s="328">
        <f>IF('Caernarfon-Whitehaven'!$R66=0," ",'Caernarfon-Whitehaven'!T65)</f>
        <v>0</v>
      </c>
      <c r="M72" s="327">
        <f>'Caernarfon-Whitehaven'!W65</f>
        <v>0</v>
      </c>
      <c r="N72" s="326">
        <f>'Caernarfon-Whitehaven'!AB65</f>
        <v>0</v>
      </c>
      <c r="O72"/>
    </row>
    <row r="73" spans="1:15" ht="18.75" customHeight="1">
      <c r="A73" s="320">
        <f>'Caernarfon-Whitehaven'!B67</f>
        <v>0</v>
      </c>
      <c r="B73" s="321">
        <f>IF('Caernarfon-Whitehaven'!$E68=0," ",'Caernarfon-Whitehaven'!E67)</f>
        <v>0</v>
      </c>
      <c r="C73" s="321">
        <f>IF('Caernarfon-Whitehaven'!$E68=0," ",'Caernarfon-Whitehaven'!F67)</f>
        <v>0</v>
      </c>
      <c r="D73" s="322">
        <f>IF('Caernarfon-Whitehaven'!$E68=0," ",'Caernarfon-Whitehaven'!G67)</f>
        <v>0</v>
      </c>
      <c r="E73" s="321">
        <f>'Caernarfon-Whitehaven'!L67</f>
        <v>0</v>
      </c>
      <c r="F73" s="261">
        <f>IF('Caernarfon-Whitehaven'!$H68=0," ",'Caernarfon-Whitehaven'!H67)</f>
        <v>0</v>
      </c>
      <c r="G73" s="261">
        <f>IF('Caernarfon-Whitehaven'!$H68=0," ",'Caernarfon-Whitehaven'!I67)</f>
        <v>0</v>
      </c>
      <c r="H73" s="262">
        <f>IF('Caernarfon-Whitehaven'!$H68=0," ",'Caernarfon-Whitehaven'!J67)</f>
        <v>0</v>
      </c>
      <c r="I73" s="261">
        <f>'Caernarfon-Whitehaven'!M67</f>
        <v>0</v>
      </c>
      <c r="J73" s="327">
        <f>IF('Caernarfon-Whitehaven'!$R68=0," ",'Caernarfon-Whitehaven'!R67)</f>
        <v>0</v>
      </c>
      <c r="K73" s="327">
        <f>IF('Caernarfon-Whitehaven'!$R68=0," ",'Caernarfon-Whitehaven'!S67)</f>
        <v>0</v>
      </c>
      <c r="L73" s="328">
        <f>IF('Caernarfon-Whitehaven'!$R68=0," ",'Caernarfon-Whitehaven'!T67)</f>
        <v>0</v>
      </c>
      <c r="M73" s="327">
        <f>'Caernarfon-Whitehaven'!W67</f>
        <v>0</v>
      </c>
      <c r="N73" s="326">
        <f>'Caernarfon-Whitehaven'!AB67</f>
        <v>0</v>
      </c>
      <c r="O73"/>
    </row>
    <row r="74" spans="1:15" ht="18.75" customHeight="1">
      <c r="A74" s="320">
        <f>'Caernarfon-Whitehaven'!B69</f>
        <v>0</v>
      </c>
      <c r="B74" s="321">
        <f>IF('Caernarfon-Whitehaven'!$E70=0," ",'Caernarfon-Whitehaven'!E69)</f>
        <v>0</v>
      </c>
      <c r="C74" s="321">
        <f>IF('Caernarfon-Whitehaven'!$E70=0," ",'Caernarfon-Whitehaven'!F69)</f>
        <v>0</v>
      </c>
      <c r="D74" s="322">
        <f>IF('Caernarfon-Whitehaven'!$E70=0," ",'Caernarfon-Whitehaven'!G69)</f>
        <v>0</v>
      </c>
      <c r="E74" s="321">
        <f>'Caernarfon-Whitehaven'!L69</f>
        <v>0</v>
      </c>
      <c r="F74" s="261">
        <f>IF('Caernarfon-Whitehaven'!$H70=0," ",'Caernarfon-Whitehaven'!H69)</f>
        <v>0</v>
      </c>
      <c r="G74" s="261">
        <f>IF('Caernarfon-Whitehaven'!$H70=0," ",'Caernarfon-Whitehaven'!I69)</f>
        <v>0</v>
      </c>
      <c r="H74" s="262">
        <f>IF('Caernarfon-Whitehaven'!$H70=0," ",'Caernarfon-Whitehaven'!J69)</f>
        <v>0</v>
      </c>
      <c r="I74" s="261">
        <f>'Caernarfon-Whitehaven'!M69</f>
        <v>0</v>
      </c>
      <c r="J74" s="327">
        <f>IF('Caernarfon-Whitehaven'!$R70=0," ",'Caernarfon-Whitehaven'!R69)</f>
        <v>0</v>
      </c>
      <c r="K74" s="327">
        <f>IF('Caernarfon-Whitehaven'!$R70=0," ",'Caernarfon-Whitehaven'!S69)</f>
        <v>0</v>
      </c>
      <c r="L74" s="328">
        <f>IF('Caernarfon-Whitehaven'!$R70=0," ",'Caernarfon-Whitehaven'!T69)</f>
        <v>0</v>
      </c>
      <c r="M74" s="327">
        <f>'Caernarfon-Whitehaven'!W69</f>
        <v>0</v>
      </c>
      <c r="N74" s="326">
        <f>'Caernarfon-Whitehaven'!AB69</f>
        <v>0</v>
      </c>
      <c r="O74"/>
    </row>
    <row r="75" spans="1:15" ht="18.75" customHeight="1">
      <c r="A75" s="320">
        <f>'Caernarfon-Whitehaven'!B71</f>
        <v>0</v>
      </c>
      <c r="B75" s="321">
        <f>IF('Caernarfon-Whitehaven'!$E72=0," ",'Caernarfon-Whitehaven'!E71)</f>
        <v>0</v>
      </c>
      <c r="C75" s="321">
        <f>IF('Caernarfon-Whitehaven'!$E72=0," ",'Caernarfon-Whitehaven'!F71)</f>
        <v>0</v>
      </c>
      <c r="D75" s="322">
        <f>IF('Caernarfon-Whitehaven'!$E72=0," ",'Caernarfon-Whitehaven'!G71)</f>
        <v>0</v>
      </c>
      <c r="E75" s="321">
        <f>'Caernarfon-Whitehaven'!L71</f>
        <v>0</v>
      </c>
      <c r="F75" s="261">
        <f>IF('Caernarfon-Whitehaven'!$H72=0," ",'Caernarfon-Whitehaven'!H71)</f>
        <v>0</v>
      </c>
      <c r="G75" s="261">
        <f>IF('Caernarfon-Whitehaven'!$H72=0," ",'Caernarfon-Whitehaven'!I71)</f>
        <v>0</v>
      </c>
      <c r="H75" s="262">
        <f>IF('Caernarfon-Whitehaven'!$H72=0," ",'Caernarfon-Whitehaven'!J71)</f>
        <v>0</v>
      </c>
      <c r="I75" s="261">
        <f>'Caernarfon-Whitehaven'!M71</f>
        <v>0</v>
      </c>
      <c r="J75" s="327">
        <f>IF('Caernarfon-Whitehaven'!$R72=0," ",'Caernarfon-Whitehaven'!R71)</f>
        <v>0</v>
      </c>
      <c r="K75" s="327">
        <f>IF('Caernarfon-Whitehaven'!$R72=0," ",'Caernarfon-Whitehaven'!S71)</f>
        <v>0</v>
      </c>
      <c r="L75" s="328">
        <f>IF('Caernarfon-Whitehaven'!$R72=0," ",'Caernarfon-Whitehaven'!T71)</f>
        <v>0</v>
      </c>
      <c r="M75" s="327">
        <f>'Caernarfon-Whitehaven'!W71</f>
        <v>0</v>
      </c>
      <c r="N75" s="326">
        <f>'Caernarfon-Whitehaven'!AB71</f>
        <v>0</v>
      </c>
      <c r="O75"/>
    </row>
    <row r="76" spans="1:15" ht="18.75" customHeight="1">
      <c r="A76" s="320">
        <f>'Caernarfon-Whitehaven'!B73</f>
        <v>0</v>
      </c>
      <c r="B76" s="321">
        <f>IF('Caernarfon-Whitehaven'!$E74=0," ",'Caernarfon-Whitehaven'!E73)</f>
        <v>0</v>
      </c>
      <c r="C76" s="321">
        <f>IF('Caernarfon-Whitehaven'!$E74=0," ",'Caernarfon-Whitehaven'!F73)</f>
        <v>0</v>
      </c>
      <c r="D76" s="322">
        <f>IF('Caernarfon-Whitehaven'!$E74=0," ",'Caernarfon-Whitehaven'!G73)</f>
        <v>0</v>
      </c>
      <c r="E76" s="321">
        <f>'Caernarfon-Whitehaven'!L73</f>
        <v>0</v>
      </c>
      <c r="F76" s="261">
        <f>IF('Caernarfon-Whitehaven'!$H74=0," ",'Caernarfon-Whitehaven'!H73)</f>
        <v>0</v>
      </c>
      <c r="G76" s="261">
        <f>IF('Caernarfon-Whitehaven'!$H74=0," ",'Caernarfon-Whitehaven'!I73)</f>
        <v>0</v>
      </c>
      <c r="H76" s="262">
        <f>IF('Caernarfon-Whitehaven'!$H74=0," ",'Caernarfon-Whitehaven'!J73)</f>
        <v>0</v>
      </c>
      <c r="I76" s="261">
        <f>'Caernarfon-Whitehaven'!M73</f>
        <v>0</v>
      </c>
      <c r="J76" s="327">
        <f>IF('Caernarfon-Whitehaven'!$R74=0," ",'Caernarfon-Whitehaven'!R73)</f>
        <v>0</v>
      </c>
      <c r="K76" s="327">
        <f>IF('Caernarfon-Whitehaven'!$R74=0," ",'Caernarfon-Whitehaven'!S73)</f>
        <v>0</v>
      </c>
      <c r="L76" s="328">
        <f>IF('Caernarfon-Whitehaven'!$R74=0," ",'Caernarfon-Whitehaven'!T73)</f>
        <v>0</v>
      </c>
      <c r="M76" s="327">
        <f>'Caernarfon-Whitehaven'!W73</f>
        <v>0</v>
      </c>
      <c r="N76" s="326">
        <f>'Caernarfon-Whitehaven'!AB73</f>
        <v>0</v>
      </c>
      <c r="O76"/>
    </row>
    <row r="77" spans="1:15" ht="18.75" customHeight="1">
      <c r="A77" s="320">
        <f>'Caernarfon-Whitehaven'!B75</f>
        <v>0</v>
      </c>
      <c r="B77" s="321">
        <f>IF('Caernarfon-Whitehaven'!$E76=0," ",'Caernarfon-Whitehaven'!E75)</f>
        <v>0</v>
      </c>
      <c r="C77" s="321">
        <f>IF('Caernarfon-Whitehaven'!$E76=0," ",'Caernarfon-Whitehaven'!F75)</f>
        <v>0</v>
      </c>
      <c r="D77" s="322">
        <f>IF('Caernarfon-Whitehaven'!$E76=0," ",'Caernarfon-Whitehaven'!G75)</f>
        <v>0</v>
      </c>
      <c r="E77" s="321">
        <f>'Caernarfon-Whitehaven'!L75</f>
        <v>0</v>
      </c>
      <c r="F77" s="261">
        <f>IF('Caernarfon-Whitehaven'!$H76=0," ",'Caernarfon-Whitehaven'!H75)</f>
        <v>0</v>
      </c>
      <c r="G77" s="261">
        <f>IF('Caernarfon-Whitehaven'!$H76=0," ",'Caernarfon-Whitehaven'!I75)</f>
        <v>0</v>
      </c>
      <c r="H77" s="262">
        <f>IF('Caernarfon-Whitehaven'!$H76=0," ",'Caernarfon-Whitehaven'!J75)</f>
        <v>0</v>
      </c>
      <c r="I77" s="261">
        <f>'Caernarfon-Whitehaven'!M75</f>
        <v>0</v>
      </c>
      <c r="J77" s="327">
        <f>IF('Caernarfon-Whitehaven'!$R76=0," ",'Caernarfon-Whitehaven'!R75)</f>
        <v>0</v>
      </c>
      <c r="K77" s="327">
        <f>IF('Caernarfon-Whitehaven'!$R76=0," ",'Caernarfon-Whitehaven'!S75)</f>
        <v>0</v>
      </c>
      <c r="L77" s="328">
        <f>IF('Caernarfon-Whitehaven'!$R76=0," ",'Caernarfon-Whitehaven'!T75)</f>
        <v>0</v>
      </c>
      <c r="M77" s="327">
        <f>'Caernarfon-Whitehaven'!W75</f>
        <v>0</v>
      </c>
      <c r="N77" s="326">
        <f>'Caernarfon-Whitehaven'!AB75</f>
        <v>0</v>
      </c>
      <c r="O77"/>
    </row>
    <row r="78" spans="1:15" ht="18.75" customHeight="1">
      <c r="A78" s="320">
        <f>'Caernarfon-Whitehaven'!B77</f>
        <v>0</v>
      </c>
      <c r="B78" s="321">
        <f>IF('Caernarfon-Whitehaven'!$E78=0," ",'Caernarfon-Whitehaven'!E77)</f>
        <v>0</v>
      </c>
      <c r="C78" s="321">
        <f>IF('Caernarfon-Whitehaven'!$E78=0," ",'Caernarfon-Whitehaven'!F77)</f>
        <v>0</v>
      </c>
      <c r="D78" s="322">
        <f>IF('Caernarfon-Whitehaven'!$E78=0," ",'Caernarfon-Whitehaven'!G77)</f>
        <v>0</v>
      </c>
      <c r="E78" s="321">
        <f>'Caernarfon-Whitehaven'!L77</f>
        <v>0</v>
      </c>
      <c r="F78" s="261">
        <f>IF('Caernarfon-Whitehaven'!$H78=0," ",'Caernarfon-Whitehaven'!H77)</f>
        <v>0</v>
      </c>
      <c r="G78" s="261">
        <f>IF('Caernarfon-Whitehaven'!$H78=0," ",'Caernarfon-Whitehaven'!I77)</f>
        <v>0</v>
      </c>
      <c r="H78" s="262">
        <f>IF('Caernarfon-Whitehaven'!$H78=0," ",'Caernarfon-Whitehaven'!J77)</f>
        <v>0</v>
      </c>
      <c r="I78" s="261">
        <f>'Caernarfon-Whitehaven'!M77</f>
        <v>0</v>
      </c>
      <c r="J78" s="327">
        <f>IF('Caernarfon-Whitehaven'!$R78=0," ",'Caernarfon-Whitehaven'!R77)</f>
        <v>0</v>
      </c>
      <c r="K78" s="327">
        <f>IF('Caernarfon-Whitehaven'!$R78=0," ",'Caernarfon-Whitehaven'!S77)</f>
        <v>0</v>
      </c>
      <c r="L78" s="328">
        <f>IF('Caernarfon-Whitehaven'!$R78=0," ",'Caernarfon-Whitehaven'!T77)</f>
        <v>0</v>
      </c>
      <c r="M78" s="327">
        <f>'Caernarfon-Whitehaven'!W77</f>
        <v>0</v>
      </c>
      <c r="N78" s="326">
        <f>'Caernarfon-Whitehaven'!AB77</f>
        <v>0</v>
      </c>
      <c r="O78"/>
    </row>
    <row r="79" spans="1:15" ht="18.75" customHeight="1">
      <c r="A79" s="329">
        <f>'Caernarfon-Whitehaven'!B79</f>
        <v>0</v>
      </c>
      <c r="B79" s="330">
        <f>IF('Caernarfon-Whitehaven'!$E80=0," ",'Caernarfon-Whitehaven'!E79)</f>
        <v>0</v>
      </c>
      <c r="C79" s="330">
        <f>IF('Caernarfon-Whitehaven'!$E80=0," ",'Caernarfon-Whitehaven'!F79)</f>
        <v>0</v>
      </c>
      <c r="D79" s="331">
        <f>IF('Caernarfon-Whitehaven'!$E80=0," ",'Caernarfon-Whitehaven'!G79)</f>
        <v>0</v>
      </c>
      <c r="E79" s="330">
        <f>'Caernarfon-Whitehaven'!L79</f>
        <v>0</v>
      </c>
      <c r="F79" s="268">
        <f>IF('Caernarfon-Whitehaven'!$H80=0," ",'Caernarfon-Whitehaven'!H79)</f>
        <v>0</v>
      </c>
      <c r="G79" s="268">
        <f>IF('Caernarfon-Whitehaven'!$H80=0," ",'Caernarfon-Whitehaven'!I79)</f>
        <v>0</v>
      </c>
      <c r="H79" s="269">
        <f>IF('Caernarfon-Whitehaven'!$H80=0," ",'Caernarfon-Whitehaven'!J79)</f>
        <v>0</v>
      </c>
      <c r="I79" s="268">
        <f>'Caernarfon-Whitehaven'!M79</f>
        <v>0</v>
      </c>
      <c r="J79" s="332">
        <f>IF('Caernarfon-Whitehaven'!$R80=0," ",'Caernarfon-Whitehaven'!R79)</f>
        <v>0</v>
      </c>
      <c r="K79" s="332">
        <f>IF('Caernarfon-Whitehaven'!$R80=0," ",'Caernarfon-Whitehaven'!S79)</f>
        <v>0</v>
      </c>
      <c r="L79" s="333">
        <f>IF('Caernarfon-Whitehaven'!$R80=0," ",'Caernarfon-Whitehaven'!T79)</f>
        <v>0</v>
      </c>
      <c r="M79" s="332">
        <f>'Caernarfon-Whitehaven'!W79</f>
        <v>0</v>
      </c>
      <c r="N79" s="334">
        <f>'Caernarfon-Whitehaven'!AB79</f>
        <v>0</v>
      </c>
      <c r="O79"/>
    </row>
  </sheetData>
  <sheetProtection password="C845" sheet="1" objects="1" scenarios="1" selectLockedCells="1" selectUnlockedCells="1"/>
  <mergeCells count="16">
    <mergeCell ref="A2:N2"/>
    <mergeCell ref="B3:E3"/>
    <mergeCell ref="F3:I3"/>
    <mergeCell ref="J3:L3"/>
    <mergeCell ref="M3:M4"/>
    <mergeCell ref="N3:N4"/>
    <mergeCell ref="A41:O41"/>
    <mergeCell ref="A42:N42"/>
    <mergeCell ref="A43:A44"/>
    <mergeCell ref="B43:D43"/>
    <mergeCell ref="E43:E44"/>
    <mergeCell ref="F43:H43"/>
    <mergeCell ref="I43:I44"/>
    <mergeCell ref="J43:L43"/>
    <mergeCell ref="M43:M44"/>
    <mergeCell ref="N43:N44"/>
  </mergeCells>
  <printOptions/>
  <pageMargins left="0.5076388888888889" right="0.45694444444444443" top="0.33541666666666664" bottom="0.4805555555555555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2016-06-20T16:09:47Z</cp:lastPrinted>
  <dcterms:created xsi:type="dcterms:W3CDTF">2016-05-14T07:33:49Z</dcterms:created>
  <dcterms:modified xsi:type="dcterms:W3CDTF">2016-06-20T16:12:45Z</dcterms:modified>
  <cp:category/>
  <cp:version/>
  <cp:contentType/>
  <cp:contentStatus/>
  <cp:revision>4</cp:revision>
</cp:coreProperties>
</file>